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tabRatio="500" activeTab="0"/>
  </bookViews>
  <sheets>
    <sheet name="CHNA_ImplPlan_2020-22" sheetId="1" r:id="rId1"/>
    <sheet name="StakeholdersKEY_Emails" sheetId="2" r:id="rId2"/>
  </sheets>
  <definedNames>
    <definedName name="_xlfn.SINGLE" hidden="1">#NAME?</definedName>
    <definedName name="_xlnm.Print_Area" localSheetId="0">'CHNA_ImplPlan_2020-22'!$A$1:$O$80</definedName>
    <definedName name="_xlnm.Print_Area" localSheetId="1">'StakeholdersKEY_Emails'!$A$1:$D$27</definedName>
    <definedName name="_xlnm.Print_Titles" localSheetId="0">'CHNA_ImplPlan_2020-22'!$1:$3</definedName>
  </definedNames>
  <calcPr fullCalcOnLoad="1"/>
</workbook>
</file>

<file path=xl/sharedStrings.xml><?xml version="1.0" encoding="utf-8"?>
<sst xmlns="http://schemas.openxmlformats.org/spreadsheetml/2006/main" count="390" uniqueCount="281">
  <si>
    <t>Timeframe</t>
  </si>
  <si>
    <t>b</t>
  </si>
  <si>
    <t>c</t>
  </si>
  <si>
    <t>CHNA Health Areas of Need</t>
  </si>
  <si>
    <t>a</t>
  </si>
  <si>
    <t>T</t>
  </si>
  <si>
    <t>"Specific Actions" to Address Community Health Need or "Reasons Why Hospital Will Not" Address Need</t>
  </si>
  <si>
    <t>Identified Partners</t>
  </si>
  <si>
    <t>Identified "Lead"</t>
  </si>
  <si>
    <t>d</t>
  </si>
  <si>
    <t>e</t>
  </si>
  <si>
    <t>f</t>
  </si>
  <si>
    <t>g</t>
  </si>
  <si>
    <t>This health need is not part of hospital mission of critical operations. Will partner with others as appropriate.</t>
  </si>
  <si>
    <t>KEY</t>
  </si>
  <si>
    <t>Name</t>
  </si>
  <si>
    <t xml:space="preserve">CHNA Implementation Plan Tactics - Henry &amp; Benton Counties MO </t>
  </si>
  <si>
    <t>Mental Health School focused (Diagnosis, Treatment, Aftercare) / Suicides</t>
  </si>
  <si>
    <t>Economic Development</t>
  </si>
  <si>
    <t>Drugs (Opioids, Meth, Heroin, Marijuana)</t>
  </si>
  <si>
    <t>Obesity (Nutrition / Exercise) / Food Insecurity</t>
  </si>
  <si>
    <t>Poor Health Insurance (Lack of Coverage)</t>
  </si>
  <si>
    <t>Housing (Safe and Affordable)</t>
  </si>
  <si>
    <t>Investigate grant writing to fund mental health education and services.  If available, designate community lead to attain the necessary grant.</t>
  </si>
  <si>
    <t>Research prevalent issues leading to drug abuse by adolescents. Continue to develop meaningful community youth activities which deter them from the research findings.</t>
  </si>
  <si>
    <t>Provide tobacco / drug / alcohol education to students (i.e. DARE, etc.) and increase school-based programs. Apply for grants. Work with the health education classes.</t>
  </si>
  <si>
    <t>Investigate grant writing to fund Drug Abuse education / counseling.   If available, designate community lead to work to attain the necessary grant.</t>
  </si>
  <si>
    <t>Retain existing psychiatric providers and determine if additional providers should be recruited.</t>
  </si>
  <si>
    <t>Continue to recruit providers to area. Utilize national recruiters to find quality providers.</t>
  </si>
  <si>
    <t>Collaborate with health plans, local cities and other groups focused on fitness, healthy eating, and access to fresh fruits and vegetables.</t>
  </si>
  <si>
    <t>Grow &amp; promote community farmer's market.  Offer gardening classes. Support “Farm to School” program to provide local produce to students.</t>
  </si>
  <si>
    <t>Create and promote a community garden where locals can grown and produce their own food to decrease meal costs and increase healthy eating.</t>
  </si>
  <si>
    <t>Establish relationship with schools to provide education to students and families about health eating strategies.  Encourage health after school snacking.</t>
  </si>
  <si>
    <t>Expand free cooking classes to community.  Create &amp; publish health low cost recipe book outlining healthy dinners and/or Dining with diabetes/food restrictions.</t>
  </si>
  <si>
    <t>Partnering with surrounding hospitals to advocate for Medicaid Expansion. Mobilize hard to reach populations.</t>
  </si>
  <si>
    <t>Research federal assistant for health insurance policies for rural health organizations.  Investigate Trump Community Insurance pools.</t>
  </si>
  <si>
    <t>Investigate grant writing to fund public / safe housing.  If available, designate community lead to work to attain the necessary grant.</t>
  </si>
  <si>
    <t>h</t>
  </si>
  <si>
    <t>Encourage local businesses to host job fairs to promote their open positions for all education levels. (no degree, GED, etc.)</t>
  </si>
  <si>
    <t>Create County Economic Dev Zone Credit / apply for community benefit grant to finance.</t>
  </si>
  <si>
    <t>HCHC</t>
  </si>
  <si>
    <t xml:space="preserve">GVMH    </t>
  </si>
  <si>
    <t>Law Enforcement</t>
  </si>
  <si>
    <t>Providers</t>
  </si>
  <si>
    <t>Compass</t>
  </si>
  <si>
    <t>Pharmacies</t>
  </si>
  <si>
    <t>Ministerial Alliance</t>
  </si>
  <si>
    <t>Kaysinger Basin</t>
  </si>
  <si>
    <t>MO - State</t>
  </si>
  <si>
    <t>Counties</t>
  </si>
  <si>
    <t>Henry &amp; Benton Co, Missouri Stakeholders</t>
  </si>
  <si>
    <t>Schools</t>
  </si>
  <si>
    <t xml:space="preserve">Cities   </t>
  </si>
  <si>
    <t>Contact</t>
  </si>
  <si>
    <t>Golden Valley Memorial Healthcare</t>
  </si>
  <si>
    <t>Craig Thompson, others</t>
  </si>
  <si>
    <t>Compass Health Network (Henry and Benton)</t>
  </si>
  <si>
    <t>Clinton Schools, PSA schools</t>
  </si>
  <si>
    <t>WCCAA</t>
  </si>
  <si>
    <t>Ec Dev</t>
  </si>
  <si>
    <t>Economic Development - Clinton</t>
  </si>
  <si>
    <t>Mark Dawson</t>
  </si>
  <si>
    <t xml:space="preserve">Royal Oaks </t>
  </si>
  <si>
    <t>Royal Oaks Hospital (Compass)</t>
  </si>
  <si>
    <t>Erin Allen, Erica Jenkins, others</t>
  </si>
  <si>
    <t>MU Ext</t>
  </si>
  <si>
    <t>Missouri University Extention Office</t>
  </si>
  <si>
    <t>Susan Jones-Hard</t>
  </si>
  <si>
    <t>Peggy Bowles, Kayla Meads, others</t>
  </si>
  <si>
    <t>Henry and Benton County, MO</t>
  </si>
  <si>
    <t>PSA Community Center</t>
  </si>
  <si>
    <t>7 Co (Bates, Benton, Cedar, Henry, Hickory, St Clair, and Vernon) (state initiative)  Kaysinger Basin Regional Planning Commission</t>
  </si>
  <si>
    <t>Ex Dir - Sheridan Garman-Neeman, Henry Co - Dale Lawler, Benton Co - Steve Daleske</t>
  </si>
  <si>
    <t>Clergy</t>
  </si>
  <si>
    <t>PSA Providers of Healthcare</t>
  </si>
  <si>
    <t>State of Missouri</t>
  </si>
  <si>
    <t>PSA Pharmacies</t>
  </si>
  <si>
    <t>Colleges</t>
  </si>
  <si>
    <t>SFCC, UM, CM</t>
  </si>
  <si>
    <t>Harvesters</t>
  </si>
  <si>
    <t>PSA Harvesters (26 Co area)</t>
  </si>
  <si>
    <t>Transportation</t>
  </si>
  <si>
    <t>Compass / Schools</t>
  </si>
  <si>
    <t>Clinton, Warsaw</t>
  </si>
  <si>
    <t xml:space="preserve">Chamber (Clinton) / City of Warsaw </t>
  </si>
  <si>
    <t>HCHC / Compass</t>
  </si>
  <si>
    <t>Compass / GVMH</t>
  </si>
  <si>
    <t>HCHC / MU Ext</t>
  </si>
  <si>
    <t>Compass / HCHC / GVMH</t>
  </si>
  <si>
    <t>Cities of Warsaw / Clinton</t>
  </si>
  <si>
    <t>GVMH, Law Enf, MO, Cities, Counties, Colleges, HCHC, Kaysinger Basin, MU Ext, WCCAA</t>
  </si>
  <si>
    <t xml:space="preserve">Cities, Kaysinger Basin, GVMH, MU Ext, Clergy, HCHC, Compass, MO,  Providers, Royal Oaks, </t>
  </si>
  <si>
    <t>Schools, Pharmacies, Providers, Law Enf, GVMH, Chambers, Cities, Counties, MO, Schools, Colleges, WCCAA</t>
  </si>
  <si>
    <t xml:space="preserve">Law Enf (CIT), MO, Providers, Royal Oaks, </t>
  </si>
  <si>
    <t>Henry County Health Center (including WIC)</t>
  </si>
  <si>
    <t xml:space="preserve">Chambers, Cities, Counties, WIC, MO, </t>
  </si>
  <si>
    <t>Chambers</t>
  </si>
  <si>
    <t>Clinton Chamber of Commerce or City of Warsaw</t>
  </si>
  <si>
    <t>WCCAA, HCHC, Counties, Compass, GVMH, Chambers, Harvesters, Kaysinger Basin, MU Ext, Schools, Colleges</t>
  </si>
  <si>
    <t xml:space="preserve">Compass, GVMH, HCHC, MO, Cities, Law Enf (CIT), Counties, Schools, Colleges, </t>
  </si>
  <si>
    <t>Fitness Centers</t>
  </si>
  <si>
    <t>Continue to promote small business growth by securing grants / endowment funds (banking).</t>
  </si>
  <si>
    <t>Expand screening brief intervention referral and treatment (SBIRT). Promote evidence-based interventions.</t>
  </si>
  <si>
    <t xml:space="preserve">Monitor prescription drug abuse. Support PSA providers in discouraging prescription drug abuse. Create an alert system between providers and pharmacies for drug abuse. </t>
  </si>
  <si>
    <t>Continue to research current transportation resources and gaps. Expand search to non-motorized transportation options.</t>
  </si>
  <si>
    <t>Continue to improve access to suboxone treatment services.</t>
  </si>
  <si>
    <t>Continue to provide labor information explaining skill level to recruit new businesses in County. Identify incentives to attract and retain.</t>
  </si>
  <si>
    <t>Target infill development of existing infrastructures to encourage affordable home ownership.</t>
  </si>
  <si>
    <t>Expand the Community Wellness Committee's (CWC) initiatives previously established and help implement the strategy.</t>
  </si>
  <si>
    <t>Continue the "Commit to Fit" community-wide fitness challenge initiative focusing on fitness, nutrition and physical activity.</t>
  </si>
  <si>
    <t>Continue to promote Recovery Court in PSA Clinics. Expand this service to Benton County.</t>
  </si>
  <si>
    <t>Continue to offer and promote the Clinton Chamber's "group plan options."</t>
  </si>
  <si>
    <t>Continue with MU Ext Youth MH Course offerings.</t>
  </si>
  <si>
    <t>Continue to offer and promote the QPR Compass Program for community members.</t>
  </si>
  <si>
    <t xml:space="preserve">Promote discarding old prescriptions (Prescription take-backs) at local police departments, especially opioids. </t>
  </si>
  <si>
    <t>Continue to utilize HCHC grant $$/funding to set programs up in schools in PSA.</t>
  </si>
  <si>
    <t>Continue to seek MO grant to help fund the Diversion center.</t>
  </si>
  <si>
    <t>Continue to promote WIC and food stamp programs. Continue with School Back-pack program.  Expand "No Kid Hungry" initiative in Clinton Schools. Expand program into Benton County.</t>
  </si>
  <si>
    <t>Continue with Nutritional Education classes (MU Ext), Nutrition Services (OP GVMH), and IP Compass services.</t>
  </si>
  <si>
    <t>Continue to utilize OATS, ALS - City, HealthTran, Compass services, Dental Bus and others.</t>
  </si>
  <si>
    <t>i</t>
  </si>
  <si>
    <t>o</t>
  </si>
  <si>
    <t>j</t>
  </si>
  <si>
    <t>k</t>
  </si>
  <si>
    <t>l</t>
  </si>
  <si>
    <t>m</t>
  </si>
  <si>
    <t>Continue with Compass Crisis training on school campus'.</t>
  </si>
  <si>
    <t>n</t>
  </si>
  <si>
    <t>Create a County Housing Development Plan that would address affordable safe housing for community residents. Complete Henry and Benton county-wide housing study.</t>
  </si>
  <si>
    <t>Explore and create a Habitat for Humanity-type process in Henry and Benton county area.</t>
  </si>
  <si>
    <t>Communicate to the public what transportation services are available through mass media, online, digital, and at businesses in 2 counties.</t>
  </si>
  <si>
    <t>Continue to partner with Kaysinger Basin and understand their indicatives. Help further launch this support in Henry and Benton County.</t>
  </si>
  <si>
    <t>Continue with the Existing Business Program study with surveying to retain and grow small businesses. Utilize the job training funds. Launch this initiative in Benton Co.</t>
  </si>
  <si>
    <t>Expand  Marketplace enrollment assistance education.  Help residents enroll into Medicaid / ACA insurance coverage. Utilize Compass' Outreach representative to help students sign up for Medicaid.</t>
  </si>
  <si>
    <t xml:space="preserve">Total Annual Contributions  </t>
  </si>
  <si>
    <t>Continue to build community BH education program.  Collaborate with community elementary, middle, and high schools to educate students on mental health (de-stigmatize mental health conditions, suicide prevention and social media bullying).</t>
  </si>
  <si>
    <t>Maintain a Community Inventory of Services to document the availability of mental health resources, including hours of service. Make BH Inventory available to the public as needed.  Document mental health services by age categories.</t>
  </si>
  <si>
    <t>Continue Mental Health care support at clinics. Increase depression screenings by PCPs. Add trauma assessment for pediatrics and other MH issues.</t>
  </si>
  <si>
    <t>Expand PSA Economic Development efforts to decrease poverty / increase access to health insurance.</t>
  </si>
  <si>
    <t xml:space="preserve">Continue to report PSA business retention and expansion data. Complete compliance checks for area businesses. </t>
  </si>
  <si>
    <t>Continue to host employable skills training and career fairs with high school / college students. Build a program in partnership with the chamber, hospital, career center, Kaysinger and other PSA businesses.</t>
  </si>
  <si>
    <t>Continue with Workforce Ready Community Assessment. Continue the PSA economic development advisory group to lead local efforts and actively recruit new businesses / retain existing businesses in the PSA.</t>
  </si>
  <si>
    <t>Continue to develop pain management programs. Meet with partners to assess the current needs and initiatives. Continue to educate providers on alternative pain control resources.</t>
  </si>
  <si>
    <t>Build Recovery support system partners. Create programs to help addicts and their families. Continue to provide counseling and support for drug abusers and their families.  Support local substance abuse counseling.   Educate public on signs of drug abuse and how to approach those needing guidance.</t>
  </si>
  <si>
    <t>Launch Crisis Intervention Training classes to help community members / Providers and Law Enforcement secure their certification.</t>
  </si>
  <si>
    <t>Continue to promote community health. Create effective media (i.e. print, radio, digital).  Continue to provide education to the community through health fairs and educational programs, including various screenings.</t>
  </si>
  <si>
    <t>Continue the wellness incentive for GVMH, HCHC and Compass employees and launch "staff health" challenge. Continue to offer healthy food options on campus.</t>
  </si>
  <si>
    <t xml:space="preserve">Start proactive MO Medicaid Pass campaign.  Continue to host public meetings to educate community on health reform law's insurance coverage options.  </t>
  </si>
  <si>
    <t>Provide education class to public and community in regards to how to properly navigate the using your health insurance coverage properly.</t>
  </si>
  <si>
    <t xml:space="preserve">Continue to offer informative meetings at GVMH and sliding scale options at Compass and GVMH. Provide payment assistance programs to persons who have health care needs </t>
  </si>
  <si>
    <t>Develop and publish Henry / Benton Counties Transportation Master Plan.  Track results annually.</t>
  </si>
  <si>
    <t>Educate GVMH staff regarding mental health service delivery. Create updated brochures on mental health services.  Continue ED tele psych service offerings.</t>
  </si>
  <si>
    <t>Continue to have Law Enforcement / Providers complete CIT training (20 hour training).</t>
  </si>
  <si>
    <t>Encourage participation to attend monthly meetings (MissouriCIT.com).</t>
  </si>
  <si>
    <t>Lack of Inpatient Psychiatric beds</t>
  </si>
  <si>
    <t>Implement ERE Program at GVMH to benefit residents in the PSA.</t>
  </si>
  <si>
    <t>Expand Inpatient Adult / Geriatric Behavioral services.</t>
  </si>
  <si>
    <t xml:space="preserve">Explore WCCAA partners for transitional (Step Down) housing (MO Dept of MH). </t>
  </si>
  <si>
    <t xml:space="preserve">Educate &amp; expand youth physical activity programs.  Create after school programs to keep youth active. </t>
  </si>
  <si>
    <t>Develop support for local food bank and/or other food giveaway options.</t>
  </si>
  <si>
    <t>4H Clubs</t>
  </si>
  <si>
    <t>Continue and encourage other schools to provide healthier options in school vending machines.</t>
  </si>
  <si>
    <t>Explore transportation grants for Henry and Benton County.</t>
  </si>
  <si>
    <t xml:space="preserve">Identify home-based monitoring programs for health care service offerings. Encourage local payors to cover the monitoring.  </t>
  </si>
  <si>
    <t>Samaritan Center</t>
  </si>
  <si>
    <t>Samaritan Center - Clinton</t>
  </si>
  <si>
    <t>Partner to improve mental health service "first aid" training for law enforcement, schools, and other first responders in the community.</t>
  </si>
  <si>
    <t>WCCAA, Harvesters, GVMH, Schools, Colleges, Cities, Counties, Clergy, Chambers, Kaysinger Basin, WIC, Fitness Centers, Compass, 4H Clubs, Samaritan Center</t>
  </si>
  <si>
    <t>01/01/20 - 12/31/20</t>
  </si>
  <si>
    <t>01/01/20 -11/17/20</t>
  </si>
  <si>
    <t>04/01/20 - 12/31/20</t>
  </si>
  <si>
    <t>TOTAL</t>
  </si>
  <si>
    <t>2021 - Pending Board Approval of Budget (HCHC)</t>
  </si>
  <si>
    <t>GVMH Funding</t>
  </si>
  <si>
    <t>HCHC Funding</t>
  </si>
  <si>
    <t>Continue to grow School Counselors (Compass partnership) in Clinton Schools. Expand into Warsaw and Clinton school districts. Recruit for Social Workers, Counselors and MH Providers in schools.</t>
  </si>
  <si>
    <t>Email</t>
  </si>
  <si>
    <t>joneshards@missouri.edu</t>
  </si>
  <si>
    <t xml:space="preserve">mark@clintonmo.com </t>
  </si>
  <si>
    <t>ejenkins@compasshn.org</t>
  </si>
  <si>
    <t>Tammy Woirhaye - SFCC</t>
  </si>
  <si>
    <t>twoirhaye@sfccmo.edu</t>
  </si>
  <si>
    <t>Sheila Barkwell</t>
  </si>
  <si>
    <t>director@clintonsamaritancenter.com</t>
  </si>
  <si>
    <t>Donni Kuck, Saundra Overton, others</t>
  </si>
  <si>
    <t>kklass@wcmcaa.org; lschreck@wcmcaa.org; pcantrell@newgrowthmo.org; Kast@wcmcaa.org</t>
  </si>
  <si>
    <t>Teresa Howard (Social Work), Stacy Pitts, Michelle Henzlik- Clinton Intermediate, Angie Lawson, Jamie McCoy- Clinton HS Counselor, Makenna HixSherri Swope (Principal)</t>
  </si>
  <si>
    <t>thoward@clintoncardinals.org; spitts@clintoncardinals.org; mhenzlik@clintoncardinals.org; alawson@clintoncardinals.org; jamccoy@clintoncardinals.org; mhix@clintoncardinals.org</t>
  </si>
  <si>
    <t>dkuck@compasshn.org; soverton@compasshn.org</t>
  </si>
  <si>
    <t>sgarman@kaysinger.com</t>
  </si>
  <si>
    <t>Sheila Barkwell- The Samaritan Center</t>
  </si>
  <si>
    <t>4H Clubs - local (Henry Co through MU Ext.)</t>
  </si>
  <si>
    <t>Henry County 4-H Council officers: Co-Presidents -- Brendon Engeman and Jessalyn Caple (MU Ext- Susan Jones-Hard)</t>
  </si>
  <si>
    <t>West Central Missouri Community Action Agency</t>
  </si>
  <si>
    <t>cthompson@gvmh.org</t>
  </si>
  <si>
    <t>cmaggi@cityofclintonmo.com; randy.pogue@welcometowarsaw.com</t>
  </si>
  <si>
    <t>Clinton- Christina Maggi, Warsaw- Randy Pogue</t>
  </si>
  <si>
    <t>mark@clintonmo.com; debby@clintonmo.com; warsawchamber@outlook.com</t>
  </si>
  <si>
    <t xml:space="preserve">Mark Dawson- Ec Dev Director; Debby VanWinkle- Chamber Director Clinton; Warsaw Chamber
</t>
  </si>
  <si>
    <t>office@clintonumc.net</t>
  </si>
  <si>
    <t>Clinton UMC</t>
  </si>
  <si>
    <t>Mu Ext email</t>
  </si>
  <si>
    <t>The Samaritan Center email</t>
  </si>
  <si>
    <t>City of Clinton Funding</t>
  </si>
  <si>
    <t>**City: Police time</t>
  </si>
  <si>
    <t>**25% of City budget</t>
  </si>
  <si>
    <t>**50% of City budget</t>
  </si>
  <si>
    <t>**25% of City P&amp;R Budget</t>
  </si>
  <si>
    <t>**City program</t>
  </si>
  <si>
    <t>Schools Funding</t>
  </si>
  <si>
    <t>Continue Suicide prevention training at schools. Develop and sponsor an anti-suicide campaign for local community members. (Schools= $500 per kit each year)</t>
  </si>
  <si>
    <t xml:space="preserve">Continue to promote Royal Oaks Hospital (54+ beds) in Windsor. Utilize their services within both counties. </t>
  </si>
  <si>
    <t>WCMCAA</t>
  </si>
  <si>
    <t>Schools / MU Ext</t>
  </si>
  <si>
    <t xml:space="preserve">Compass </t>
  </si>
  <si>
    <t xml:space="preserve">Schools  </t>
  </si>
  <si>
    <t>01/01/20 - 12/31/20 ONLY</t>
  </si>
  <si>
    <t>Continue with Henry County Home Program "Building Community for Better Health Access to Healthy Foods" through the Community Coalition. Build "Girls on the Run" program.</t>
  </si>
  <si>
    <t>HCHC 2021</t>
  </si>
  <si>
    <t>Chamber (Clinton)</t>
  </si>
  <si>
    <t>Develop policies that set standards for rental properties and maintaining housing in PSA.  Explore the set up of safe rental inspections. Utilize "Weatherization" with WCMCAA.</t>
  </si>
  <si>
    <t>Nap Grant</t>
  </si>
  <si>
    <t>peggy.bowles@lpha.mo.gov</t>
  </si>
  <si>
    <t>PSA City and Counties Law Enforcement (CIT training), Henry County Sheriff's office - Clinton</t>
  </si>
  <si>
    <t>Chad Nepple - CPD, Rob Hills</t>
  </si>
  <si>
    <t xml:space="preserve">c.nepple@clintonmopd.com; rob170k9@gmail.com </t>
  </si>
  <si>
    <t>Kristina Klass, Linda Schreck, Patty Cantrell - New Growth, Kelly Ast</t>
  </si>
  <si>
    <t>GVMH</t>
  </si>
  <si>
    <t>Schools/ Compass</t>
  </si>
  <si>
    <t>Law Enf / City</t>
  </si>
  <si>
    <t>City</t>
  </si>
  <si>
    <t>City / Law Enf</t>
  </si>
  <si>
    <t>GVMH / Compass</t>
  </si>
  <si>
    <t>ALL</t>
  </si>
  <si>
    <t>WCMCAA (2 Co)</t>
  </si>
  <si>
    <t>**Multi-Family Housing Annual Budget - WCMCAA, Henry Co and Benton Co</t>
  </si>
  <si>
    <t>** Annual Dev Budget - WCMCAA, Henry Co</t>
  </si>
  <si>
    <t>NOTES</t>
  </si>
  <si>
    <t>**2021 Grant HCHC</t>
  </si>
  <si>
    <t>SFCC</t>
  </si>
  <si>
    <t>City / GVMH / SFCC</t>
  </si>
  <si>
    <t>TLF: All Companies in Benton and Henry Counties</t>
  </si>
  <si>
    <t>TLF: Warsaw, Bolecamp, Lincoln, Chambers, MU Ext</t>
  </si>
  <si>
    <t>**25% of City budget                                     TLF: MO One Start, Ec Dec, SBDC Programs, Referrals, trainings in Clinton</t>
  </si>
  <si>
    <t>Compass Funding</t>
  </si>
  <si>
    <t>Other Funding $$</t>
  </si>
  <si>
    <t>**Please Note:  Compass Health Network funding is as follows: 1) Outreach and Enrollment $22,693 split (.5 FTE) for 1a $11,346 and 6a $11,346 plus $22,000;  2) MAT Dr Time $194,610 (.5 FTE) plus $174,364 (.5 FTE) for 3i plus $59,000;  3) Prevention Time $14,941 (.3 FTE) plus $3,249 (.08 FTE) total ($18,190) split by 1e ($4,547), 1f ($4,547), 1m ($4,547) and 3a ($4,547);  4) CMHL total $16,413 (.25 FTE) for 1i; and  5) Mental Health First Aid time $2,291 (.05 FTE) for 1e plus $6,838.</t>
  </si>
  <si>
    <r>
      <t xml:space="preserve">Program Initiated: **City share - </t>
    </r>
    <r>
      <rPr>
        <b/>
        <i/>
        <sz val="10"/>
        <color indexed="8"/>
        <rFont val="Arial"/>
        <family val="2"/>
      </rPr>
      <t>Goal Achieved 2020</t>
    </r>
  </si>
  <si>
    <r>
      <t xml:space="preserve">**City MODOT grant  </t>
    </r>
    <r>
      <rPr>
        <b/>
        <sz val="10"/>
        <color indexed="8"/>
        <rFont val="Arial"/>
        <family val="2"/>
      </rPr>
      <t>Goal Achieved 2020</t>
    </r>
  </si>
  <si>
    <t>Software has been purchased and staff being trained for roll out.</t>
  </si>
  <si>
    <t>PDMP is being utilized in Henry and Benton County.</t>
  </si>
  <si>
    <t>Exceeded commitment. Will repeat for 2021.</t>
  </si>
  <si>
    <t>**Clinton Police Dept time</t>
  </si>
  <si>
    <r>
      <t xml:space="preserve">Proactive MO Medicaid Program started on FB and via Compass </t>
    </r>
    <r>
      <rPr>
        <b/>
        <i/>
        <u val="single"/>
        <sz val="10"/>
        <color indexed="8"/>
        <rFont val="Arial"/>
        <family val="2"/>
      </rPr>
      <t>Goal Achieved Third Quarter 2020.</t>
    </r>
  </si>
  <si>
    <r>
      <t xml:space="preserve"> Medicaid Expansion Campaign started throughout Compass using various social networking ie Facebook, Company Email.  Mo Med Expansion passed August 2020.</t>
    </r>
    <r>
      <rPr>
        <b/>
        <u val="single"/>
        <sz val="10"/>
        <color indexed="8"/>
        <rFont val="Arial"/>
        <family val="2"/>
      </rPr>
      <t>Goal Achieved Third Quarter 2020.</t>
    </r>
  </si>
  <si>
    <t>J</t>
  </si>
  <si>
    <r>
      <t xml:space="preserve">New ROH Adult Unit expanded from 6-14 beds. </t>
    </r>
    <r>
      <rPr>
        <b/>
        <u val="single"/>
        <sz val="10"/>
        <color indexed="8"/>
        <rFont val="Arial"/>
        <family val="2"/>
      </rPr>
      <t>Goal  Achieved Third Quarter 2020.</t>
    </r>
  </si>
  <si>
    <r>
      <t xml:space="preserve">Emergency Room Enhancement Expanded.  A new protocol was developed for after-hours community assistance for patients with poor med adherence.  Med Refill Nurses on call and coordinate with practitioners. .  </t>
    </r>
    <r>
      <rPr>
        <b/>
        <u val="single"/>
        <sz val="10"/>
        <color indexed="8"/>
        <rFont val="Arial"/>
        <family val="2"/>
      </rPr>
      <t>Goal Achieved Third Quarter 2020.  Fourth Quarter 2020 - protocol continues to exist.</t>
    </r>
  </si>
  <si>
    <r>
      <rPr>
        <b/>
        <sz val="10"/>
        <color indexed="8"/>
        <rFont val="Arial"/>
        <family val="2"/>
      </rPr>
      <t>Fourth Quarter 2021</t>
    </r>
    <r>
      <rPr>
        <sz val="10"/>
        <color indexed="8"/>
        <rFont val="Arial"/>
        <family val="2"/>
      </rPr>
      <t xml:space="preserve">- No new Updates.              </t>
    </r>
    <r>
      <rPr>
        <b/>
        <sz val="10"/>
        <color indexed="8"/>
        <rFont val="Arial"/>
        <family val="2"/>
      </rPr>
      <t xml:space="preserve">First Quarter 2022 </t>
    </r>
    <r>
      <rPr>
        <sz val="10"/>
        <color indexed="8"/>
        <rFont val="Arial"/>
        <family val="2"/>
      </rPr>
      <t>- No new Updates</t>
    </r>
  </si>
  <si>
    <r>
      <rPr>
        <b/>
        <sz val="10"/>
        <color indexed="8"/>
        <rFont val="Arial"/>
        <family val="2"/>
      </rPr>
      <t>Third Quarter 2021</t>
    </r>
    <r>
      <rPr>
        <sz val="10"/>
        <color indexed="8"/>
        <rFont val="Arial"/>
        <family val="2"/>
      </rPr>
      <t xml:space="preserve">- Benton County Youth Coalition have one grant awarded to them this fiscal year (FY22). It is the DMH Mega Grant in the amount of $100,000 per year for 2 fiscal years. It includes a $55,000/year salaried FTE and the rest to implement an evidence-based program into the county. BCYC chose the "Too Good for Drugs and Violence (TGDV)" program 
 The community coalition should be responsible for these efforts.- </t>
    </r>
    <r>
      <rPr>
        <b/>
        <sz val="10"/>
        <color indexed="8"/>
        <rFont val="Arial"/>
        <family val="2"/>
      </rPr>
      <t>Goal Achieved</t>
    </r>
  </si>
  <si>
    <r>
      <rPr>
        <b/>
        <sz val="10"/>
        <color indexed="8"/>
        <rFont val="Arial"/>
        <family val="2"/>
      </rPr>
      <t>Third Quarter 2021</t>
    </r>
    <r>
      <rPr>
        <sz val="10"/>
        <color indexed="8"/>
        <rFont val="Arial"/>
        <family val="2"/>
      </rPr>
      <t xml:space="preserve">- Training will be provided in November 2021.  CPRC staff have been trained on  overdose treatment and will provide training to consumers.  All clients can access same day services through open access from 8:00-4:00 Monday-Friday. - </t>
    </r>
    <r>
      <rPr>
        <b/>
        <sz val="10"/>
        <color indexed="8"/>
        <rFont val="Arial"/>
        <family val="2"/>
      </rPr>
      <t>Goal Achieved</t>
    </r>
  </si>
  <si>
    <r>
      <rPr>
        <b/>
        <sz val="10"/>
        <color indexed="8"/>
        <rFont val="Arial"/>
        <family val="2"/>
      </rPr>
      <t>Second Quarter 2021</t>
    </r>
    <r>
      <rPr>
        <sz val="10"/>
        <color indexed="8"/>
        <rFont val="Arial"/>
        <family val="2"/>
      </rPr>
      <t xml:space="preserve"> - A SAMSHA Grant was awarded in May 2021.  The 24-month grant includes Henry County. The purpose of this grant is to increase access to and improve the quality of community mental health and substance use disorder treatment services through the expansion of CCBHC programming. Compass is also providing 24/7 crisis intervention services for individuals with SMI, SUD, including opioid use disorders, SED, COD (grant runs through 4/30/22) .  Compass received a contract the  Dept of Mental Health for the State Opioid Response grant that covers and supports services for Henry County residents.  The contract runs through Sept 29, 2021.  </t>
    </r>
    <r>
      <rPr>
        <b/>
        <u val="single"/>
        <sz val="10"/>
        <color indexed="8"/>
        <rFont val="Arial"/>
        <family val="2"/>
      </rPr>
      <t>Goal Achieved Second Quarter 2021</t>
    </r>
  </si>
  <si>
    <r>
      <rPr>
        <b/>
        <sz val="10"/>
        <color indexed="8"/>
        <rFont val="Arial"/>
        <family val="2"/>
      </rPr>
      <t>Fourth Quarter of 2020.</t>
    </r>
    <r>
      <rPr>
        <sz val="10"/>
        <color indexed="8"/>
        <rFont val="Arial"/>
        <family val="2"/>
      </rPr>
      <t xml:space="preserve"> Ten hours of PMHNP services were added to Benton County (Warsaw). </t>
    </r>
    <r>
      <rPr>
        <b/>
        <u val="single"/>
        <sz val="10"/>
        <color indexed="8"/>
        <rFont val="Arial"/>
        <family val="2"/>
      </rPr>
      <t>Action Plan Achieved</t>
    </r>
    <r>
      <rPr>
        <u val="single"/>
        <sz val="10"/>
        <color indexed="8"/>
        <rFont val="Arial"/>
        <family val="2"/>
      </rPr>
      <t xml:space="preserve">.   </t>
    </r>
    <r>
      <rPr>
        <b/>
        <u val="single"/>
        <sz val="10"/>
        <color indexed="8"/>
        <rFont val="Arial"/>
        <family val="2"/>
      </rPr>
      <t>Continue to monitor for 2022.</t>
    </r>
  </si>
  <si>
    <r>
      <rPr>
        <b/>
        <sz val="10"/>
        <color indexed="8"/>
        <rFont val="Arial"/>
        <family val="2"/>
      </rPr>
      <t xml:space="preserve">Fourth Quarter of 2020. </t>
    </r>
    <r>
      <rPr>
        <sz val="10"/>
        <color indexed="8"/>
        <rFont val="Arial"/>
        <family val="2"/>
      </rPr>
      <t xml:space="preserve"> Community Referrals System enhanced with  GVMH Emergency Room.  Additional service enhancement by reviewing patient's needed services for discharge and coordinating a discharge plan.   </t>
    </r>
    <r>
      <rPr>
        <b/>
        <i/>
        <sz val="10"/>
        <color indexed="8"/>
        <rFont val="Arial"/>
        <family val="2"/>
      </rPr>
      <t xml:space="preserve"> </t>
    </r>
    <r>
      <rPr>
        <b/>
        <u val="single"/>
        <sz val="10"/>
        <color indexed="8"/>
        <rFont val="Arial"/>
        <family val="2"/>
      </rPr>
      <t>Goal Achieved Third Quarter 2020.</t>
    </r>
    <r>
      <rPr>
        <sz val="10"/>
        <color indexed="8"/>
        <rFont val="Arial"/>
        <family val="2"/>
      </rPr>
      <t xml:space="preserve"> </t>
    </r>
  </si>
  <si>
    <r>
      <rPr>
        <b/>
        <sz val="10"/>
        <color indexed="8"/>
        <rFont val="Arial"/>
        <family val="2"/>
      </rPr>
      <t>Third Quarter 2021-</t>
    </r>
    <r>
      <rPr>
        <sz val="10"/>
        <color indexed="8"/>
        <rFont val="Arial"/>
        <family val="2"/>
      </rPr>
      <t xml:space="preserve"> Benton county received the mega grant.  Compass applied for the CCBHC grant.  This will aid in the new Crisis Center in Raymore.  We will get results in September 2021.  There is a new hosptial access liason working in Golden Valley Hospital that aids individuals not meeting criteria for ERE.  They can help access resources.  There is ERE in Henry County. </t>
    </r>
    <r>
      <rPr>
        <b/>
        <sz val="10"/>
        <color indexed="8"/>
        <rFont val="Arial"/>
        <family val="2"/>
      </rPr>
      <t>Goal Achieved</t>
    </r>
  </si>
  <si>
    <r>
      <rPr>
        <b/>
        <sz val="10"/>
        <color indexed="8"/>
        <rFont val="Arial"/>
        <family val="2"/>
      </rPr>
      <t>Fourth Quarter of 2020.</t>
    </r>
    <r>
      <rPr>
        <sz val="10"/>
        <color indexed="8"/>
        <rFont val="Arial"/>
        <family val="2"/>
      </rPr>
      <t xml:space="preserve">  An additional 10 hours of FMHNP mental health services are planned to be added in Benton County (Warsaw). There are currently eight outpatient psychiatric providers between Henry &amp; Benton County. Royal Oaks  Hospital has one full-time FMHNP, four full-time psychiatrists, and covering providers. Beginning January 2020 Dr. Sethi, psychiatrist plans to provide three additional days of coverage. Action Plan Achieved.  Continue to monitor for 2021.</t>
    </r>
    <r>
      <rPr>
        <sz val="10"/>
        <color indexed="8"/>
        <rFont val="Arial"/>
        <family val="2"/>
      </rPr>
      <t xml:space="preserve"> </t>
    </r>
    <r>
      <rPr>
        <b/>
        <u val="single"/>
        <sz val="10"/>
        <color indexed="8"/>
        <rFont val="Arial"/>
        <family val="2"/>
      </rPr>
      <t>Action Plan Achieved.  Continue to monitor for 2022.</t>
    </r>
  </si>
  <si>
    <r>
      <rPr>
        <b/>
        <sz val="10"/>
        <rFont val="Arial"/>
        <family val="2"/>
      </rPr>
      <t>First Quarter 2022</t>
    </r>
    <r>
      <rPr>
        <sz val="10"/>
        <rFont val="Arial"/>
        <family val="2"/>
      </rPr>
      <t>: Dental Radio Ads, flyers throughout communities, PSP events to give out information and referrals. Mobile Unit going to schools, Headstarts, and Nursing Homes to provide full dental care. PSP program to screen and give referrals, Attend Health Fairs, Back to School Fairs, Kindergarten Screenings, Go to Library’s with the toothfairy to read stories, Provide 3rd grade education program, provide nursing home program, provide adolescent program  Compass is running about 500k streaming tv ads promoting mental, dental, and primary care. Compass is  running radio advertising promoting all of our services.
There are  various print marketing in the community from school flyers, to chamber advertising, newspaper, etc. Compass has regular Facebook posts promoting  services.</t>
    </r>
  </si>
  <si>
    <r>
      <rPr>
        <b/>
        <sz val="10"/>
        <color indexed="8"/>
        <rFont val="Arial"/>
        <family val="2"/>
      </rPr>
      <t>Fourth Quarter 2020</t>
    </r>
    <r>
      <rPr>
        <sz val="10"/>
        <color indexed="8"/>
        <rFont val="Arial"/>
        <family val="2"/>
      </rPr>
      <t xml:space="preserve"> - Compass Health Staff attending monthly CIT Meetings.</t>
    </r>
    <r>
      <rPr>
        <b/>
        <sz val="10"/>
        <color indexed="8"/>
        <rFont val="Arial"/>
        <family val="2"/>
      </rPr>
      <t xml:space="preserve"> </t>
    </r>
    <r>
      <rPr>
        <b/>
        <i/>
        <sz val="10"/>
        <color indexed="8"/>
        <rFont val="Arial"/>
        <family val="2"/>
      </rPr>
      <t>In progress for 2022</t>
    </r>
    <r>
      <rPr>
        <sz val="10"/>
        <color indexed="8"/>
        <rFont val="Arial"/>
        <family val="2"/>
      </rPr>
      <t>.</t>
    </r>
  </si>
  <si>
    <r>
      <rPr>
        <b/>
        <sz val="10"/>
        <color indexed="8"/>
        <rFont val="Arial"/>
        <family val="2"/>
      </rPr>
      <t>Third Quarter 2021</t>
    </r>
    <r>
      <rPr>
        <sz val="10"/>
        <color indexed="8"/>
        <rFont val="Arial"/>
        <family val="2"/>
      </rPr>
      <t>-Lincoln School and Benton County reached out for de-escalation training.  Compass has youth ERE.                                Fourth Quarter 2021-No New Updates.</t>
    </r>
  </si>
  <si>
    <r>
      <rPr>
        <b/>
        <sz val="10"/>
        <color indexed="8"/>
        <rFont val="Arial"/>
        <family val="2"/>
      </rPr>
      <t>Second Quarter 2021 -</t>
    </r>
    <r>
      <rPr>
        <sz val="10"/>
        <color indexed="8"/>
        <rFont val="Arial"/>
        <family val="2"/>
      </rPr>
      <t xml:space="preserve"> Compass has an MOU with both Clinton head start and Calhoun to provide assessment, training teachers on interventions in the classroom. Compass provides mental health groups for children ages 6-18 on different subjects ranging from Anger Management to mental health stigma.  School campus </t>
    </r>
    <r>
      <rPr>
        <sz val="10"/>
        <color indexed="8"/>
        <rFont val="Arial"/>
        <family val="2"/>
      </rPr>
      <t xml:space="preserve">assessments  are provided during crisis when requested or needed. Compass has a  School-Based Therapist working full-time remote to serve the needs of the Clinton school district. </t>
    </r>
    <r>
      <rPr>
        <sz val="10"/>
        <color indexed="8"/>
        <rFont val="Arial"/>
        <family val="2"/>
      </rPr>
      <t xml:space="preserve">  </t>
    </r>
    <r>
      <rPr>
        <b/>
        <u val="single"/>
        <sz val="10"/>
        <color indexed="8"/>
        <rFont val="Arial"/>
        <family val="2"/>
      </rPr>
      <t>Goal Achieved, Second Quarter 2021</t>
    </r>
  </si>
  <si>
    <r>
      <rPr>
        <b/>
        <sz val="10"/>
        <color indexed="8"/>
        <rFont val="Arial"/>
        <family val="2"/>
      </rPr>
      <t xml:space="preserve">Fourth Quarter 2020 </t>
    </r>
    <r>
      <rPr>
        <sz val="10"/>
        <color indexed="8"/>
        <rFont val="Arial"/>
        <family val="2"/>
      </rPr>
      <t xml:space="preserve"> The PHQ9, PHQ2 Depression Screens are completed during clinic visits.  The Columbia Suicide Risk Assessment protocol implemented through various Compass Health Programs.</t>
    </r>
    <r>
      <rPr>
        <b/>
        <i/>
        <sz val="10"/>
        <color indexed="8"/>
        <rFont val="Arial"/>
        <family val="2"/>
      </rPr>
      <t xml:space="preserve"> </t>
    </r>
    <r>
      <rPr>
        <b/>
        <u val="single"/>
        <sz val="10"/>
        <color indexed="8"/>
        <rFont val="Arial"/>
        <family val="2"/>
      </rPr>
      <t>Goal Achieved</t>
    </r>
    <r>
      <rPr>
        <sz val="10"/>
        <color indexed="8"/>
        <rFont val="Arial"/>
        <family val="2"/>
      </rPr>
      <t>.</t>
    </r>
    <r>
      <rPr>
        <b/>
        <sz val="10"/>
        <color indexed="8"/>
        <rFont val="Arial"/>
        <family val="2"/>
      </rPr>
      <t xml:space="preserve"> Fourth Quarter 2020. </t>
    </r>
  </si>
  <si>
    <r>
      <rPr>
        <b/>
        <sz val="10"/>
        <rFont val="Arial"/>
        <family val="2"/>
      </rPr>
      <t>Fourth Quarter 2020</t>
    </r>
    <r>
      <rPr>
        <sz val="10"/>
        <rFont val="Arial"/>
        <family val="2"/>
      </rPr>
      <t xml:space="preserve">  Compass Health Website updated and lists available mental health resources by county and age category. Hours of service are listed on the website.  https://compasshealthnetwork.org/services/behavioral-health/   </t>
    </r>
    <r>
      <rPr>
        <b/>
        <u val="single"/>
        <sz val="10"/>
        <rFont val="Arial"/>
        <family val="2"/>
      </rPr>
      <t>Goal Achieved. Fourth Quarter 2020.</t>
    </r>
  </si>
  <si>
    <r>
      <rPr>
        <b/>
        <sz val="10"/>
        <color indexed="8"/>
        <rFont val="Arial"/>
        <family val="2"/>
      </rPr>
      <t>Third Quarter 2021</t>
    </r>
    <r>
      <rPr>
        <sz val="10"/>
        <color indexed="8"/>
        <rFont val="Arial"/>
        <family val="2"/>
      </rPr>
      <t xml:space="preserve">- Benton County Youth Colaition  received the Mega Grant for FY22.  It is the DMH Mega Grant in the amount of $100,000 per year for 2 fiscal years. It includes a $55,000/year salaried FTE and the rest to implement an evidence-based program into the county. BCYC chose the "Too Good for Drugs and Violence (TGDV)" program.                       </t>
    </r>
    <r>
      <rPr>
        <b/>
        <sz val="10"/>
        <color indexed="8"/>
        <rFont val="Arial"/>
        <family val="2"/>
      </rPr>
      <t>Fourth Quarter 2021</t>
    </r>
    <r>
      <rPr>
        <sz val="10"/>
        <color indexed="8"/>
        <rFont val="Arial"/>
        <family val="2"/>
      </rPr>
      <t xml:space="preserve">-No New updates               </t>
    </r>
    <r>
      <rPr>
        <b/>
        <sz val="10"/>
        <color indexed="8"/>
        <rFont val="Arial"/>
        <family val="2"/>
      </rPr>
      <t xml:space="preserve">First Quarter 2022- </t>
    </r>
    <r>
      <rPr>
        <sz val="10"/>
        <color indexed="8"/>
        <rFont val="Arial"/>
        <family val="2"/>
      </rPr>
      <t xml:space="preserve">No New updates </t>
    </r>
  </si>
  <si>
    <r>
      <rPr>
        <b/>
        <sz val="10"/>
        <color indexed="8"/>
        <rFont val="Arial"/>
        <family val="2"/>
      </rPr>
      <t>Third Quarter 2021</t>
    </r>
    <r>
      <rPr>
        <sz val="10"/>
        <color indexed="8"/>
        <rFont val="Arial"/>
        <family val="2"/>
      </rPr>
      <t xml:space="preserve">- Virtual trainings have been scheduled due to COVID concerns with meeting in person.  Prevention is the Lead on this training.  The Henry County Health department scheduled trainings but canceled due to low participation.  There is a new staff that has taken the lead and will be coordinating trainings with the Health department.                                                       </t>
    </r>
    <r>
      <rPr>
        <b/>
        <sz val="10"/>
        <color indexed="8"/>
        <rFont val="Arial"/>
        <family val="2"/>
      </rPr>
      <t>Fourth Quarter 2021-No New Updates              First Quarter 2022 - No New Updates</t>
    </r>
  </si>
  <si>
    <r>
      <rPr>
        <b/>
        <sz val="10"/>
        <color indexed="8"/>
        <rFont val="Arial"/>
        <family val="2"/>
      </rPr>
      <t>Third Quarter 2021-</t>
    </r>
    <r>
      <rPr>
        <sz val="10"/>
        <color indexed="8"/>
        <rFont val="Arial"/>
        <family val="2"/>
      </rPr>
      <t xml:space="preserve"> Henry County provided training four years ago; Benton county is being coordinated by the coalition.                            </t>
    </r>
    <r>
      <rPr>
        <b/>
        <sz val="10"/>
        <color indexed="8"/>
        <rFont val="Arial"/>
        <family val="2"/>
      </rPr>
      <t>Fourth Quarter 2021- No New Updates.</t>
    </r>
  </si>
  <si>
    <r>
      <rPr>
        <b/>
        <sz val="10"/>
        <color indexed="8"/>
        <rFont val="Arial"/>
        <family val="2"/>
      </rPr>
      <t>Fourth Quarter</t>
    </r>
    <r>
      <rPr>
        <sz val="10"/>
        <color indexed="8"/>
        <rFont val="Arial"/>
        <family val="2"/>
      </rPr>
      <t xml:space="preserve">:  Complete for 2020, repeat in 2021. ROH and GVMH staff attends the monthly CIT Counsel and provides training.  Program brochures were shared among the teams. </t>
    </r>
    <r>
      <rPr>
        <b/>
        <i/>
        <sz val="10"/>
        <color indexed="8"/>
        <rFont val="Arial"/>
        <family val="2"/>
      </rPr>
      <t xml:space="preserve"> In Progress for 2022</t>
    </r>
    <r>
      <rPr>
        <sz val="10"/>
        <color indexed="8"/>
        <rFont val="Arial"/>
        <family val="2"/>
      </rPr>
      <t>.</t>
    </r>
  </si>
  <si>
    <r>
      <rPr>
        <b/>
        <sz val="10"/>
        <color indexed="8"/>
        <rFont val="Arial"/>
        <family val="2"/>
      </rPr>
      <t>Third Quarter 2021</t>
    </r>
    <r>
      <rPr>
        <sz val="10"/>
        <color indexed="8"/>
        <rFont val="Arial"/>
        <family val="2"/>
      </rPr>
      <t xml:space="preserve">-MOU signed with Benton and Henry County, Efforts have been made with lack of qualified applicants at this time in Warsaw.                                                          </t>
    </r>
    <r>
      <rPr>
        <b/>
        <sz val="10"/>
        <color indexed="8"/>
        <rFont val="Arial"/>
        <family val="2"/>
      </rPr>
      <t>Fourth Quarter 2021</t>
    </r>
    <r>
      <rPr>
        <sz val="10"/>
        <color indexed="8"/>
        <rFont val="Arial"/>
        <family val="2"/>
      </rPr>
      <t xml:space="preserve">- No New Updates            </t>
    </r>
    <r>
      <rPr>
        <b/>
        <sz val="10"/>
        <color indexed="8"/>
        <rFont val="Arial"/>
        <family val="2"/>
      </rPr>
      <t>First Quarter 2022-</t>
    </r>
    <r>
      <rPr>
        <sz val="10"/>
        <color indexed="8"/>
        <rFont val="Arial"/>
        <family val="2"/>
      </rPr>
      <t xml:space="preserve">  The search for qualified applicants continues. </t>
    </r>
  </si>
  <si>
    <r>
      <rPr>
        <b/>
        <sz val="10"/>
        <color indexed="8"/>
        <rFont val="Arial"/>
        <family val="2"/>
      </rPr>
      <t>Third  Quarter 2021</t>
    </r>
    <r>
      <rPr>
        <sz val="10"/>
        <color indexed="8"/>
        <rFont val="Arial"/>
        <family val="2"/>
      </rPr>
      <t xml:space="preserve"> - Community CHNA Committee Formed in second quarter  for recommendation to meet this objective. -- </t>
    </r>
    <r>
      <rPr>
        <b/>
        <sz val="10"/>
        <color indexed="8"/>
        <rFont val="Arial"/>
        <family val="2"/>
      </rPr>
      <t>Pending</t>
    </r>
  </si>
  <si>
    <r>
      <rPr>
        <b/>
        <sz val="10"/>
        <color indexed="8"/>
        <rFont val="Arial"/>
        <family val="2"/>
      </rPr>
      <t>Third Quarter 2021-</t>
    </r>
    <r>
      <rPr>
        <sz val="10"/>
        <color indexed="8"/>
        <rFont val="Arial"/>
        <family val="2"/>
      </rPr>
      <t xml:space="preserve"> Benton County Youth Coalition have one grant awarded to them this fiscal year (FY22). It is the DMH Mega Grant in the amount of $100,000 per year for 2 fiscal years. It includes a $55,000/year salaried FTE and the rest to implement an evidence-based program into the county. BCYC chose the "Too Good for Drugs and Violence (TGDV)" program 
 There is currently Adolescent C-Star programs in Henry and Benton Counties.          </t>
    </r>
    <r>
      <rPr>
        <b/>
        <sz val="10"/>
        <rFont val="Arial"/>
        <family val="2"/>
      </rPr>
      <t>Goal Achieved</t>
    </r>
  </si>
  <si>
    <r>
      <rPr>
        <b/>
        <sz val="10"/>
        <color indexed="8"/>
        <rFont val="Arial"/>
        <family val="2"/>
      </rPr>
      <t>Third  Quarter 2021</t>
    </r>
    <r>
      <rPr>
        <sz val="10"/>
        <color indexed="8"/>
        <rFont val="Arial"/>
        <family val="2"/>
      </rPr>
      <t xml:space="preserve"> Update  In progress with Compass Financial Assistance.</t>
    </r>
    <r>
      <rPr>
        <sz val="10"/>
        <color indexed="8"/>
        <rFont val="Arial"/>
        <family val="2"/>
      </rPr>
      <t xml:space="preserve">                            Fourth Quarter 2021- Signs have been posted in lobbies with contact information to the Marketplace.  In SUD, the IHS staff are talking to clients about reapplying for Medicaid and helping new clients enroll in Medicaid.- </t>
    </r>
    <r>
      <rPr>
        <b/>
        <sz val="10"/>
        <color indexed="8"/>
        <rFont val="Arial"/>
        <family val="2"/>
      </rPr>
      <t>Goal Achieved</t>
    </r>
  </si>
  <si>
    <r>
      <t xml:space="preserve">Wave #3 2019 CHNA Health Needs Tactics - Year 1 of 3 (Starting 1/1/2020 )  </t>
    </r>
    <r>
      <rPr>
        <sz val="18"/>
        <rFont val="Arial"/>
        <family val="2"/>
      </rPr>
      <t>Updated:  April, 2022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</si>
</sst>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quot;$&quot;* #,##0.000_);_(&quot;$&quot;* \(#,##0.000\);_(&quot;$&quot;* &quot;-&quot;??_);_(@_)"/>
    <numFmt numFmtId="170" formatCode="_(&quot;$&quot;* #,##0.0000_);_(&quot;$&quot;* \(#,##0.0000\);_(&quot;$&quot;* &quot;-&quot;??_);_(@_)"/>
    <numFmt numFmtId="171" formatCode="_(&quot;$&quot;* #,##0.0_);_(&quot;$&quot;* \(#,##0.0\);_(&quot;$&quot;* &quot;-&quot;??_);_(@_)"/>
    <numFmt numFmtId="172" formatCode="_(&quot;$&quot;* #,##0_);_(&quot;$&quot;* \(#,##0\);_(&quot;$&quot;* &quot;-&quot;??_);_(@_)"/>
    <numFmt numFmtId="173" formatCode="_(&quot;$&quot;* #,##0.00000_);_(&quot;$&quot;* \(#,##0.00000\);_(&quot;$&quot;* &quot;-&quot;??_);_(@_)"/>
  </numFmts>
  <fonts count="74">
    <font>
      <sz val="12"/>
      <color theme="1"/>
      <name val="Calibri"/>
      <family val="2"/>
    </font>
    <font>
      <sz val="11"/>
      <color indexed="8"/>
      <name val="Calibri"/>
      <family val="2"/>
    </font>
    <font>
      <sz val="10"/>
      <color indexed="8"/>
      <name val="Arial"/>
      <family val="2"/>
    </font>
    <font>
      <sz val="9"/>
      <color indexed="8"/>
      <name val="Arial"/>
      <family val="2"/>
    </font>
    <font>
      <b/>
      <sz val="10"/>
      <color indexed="8"/>
      <name val="Arial"/>
      <family val="2"/>
    </font>
    <font>
      <b/>
      <sz val="12"/>
      <color indexed="8"/>
      <name val="Arial"/>
      <family val="2"/>
    </font>
    <font>
      <sz val="12"/>
      <color indexed="8"/>
      <name val="Arial"/>
      <family val="2"/>
    </font>
    <font>
      <sz val="11"/>
      <name val="Arial"/>
      <family val="2"/>
    </font>
    <font>
      <b/>
      <sz val="12"/>
      <name val="Arial"/>
      <family val="2"/>
    </font>
    <font>
      <b/>
      <sz val="11"/>
      <color indexed="8"/>
      <name val="Arial"/>
      <family val="2"/>
    </font>
    <font>
      <sz val="18"/>
      <color indexed="8"/>
      <name val="Arial"/>
      <family val="2"/>
    </font>
    <font>
      <sz val="11"/>
      <color indexed="8"/>
      <name val="Arial"/>
      <family val="2"/>
    </font>
    <font>
      <b/>
      <sz val="26"/>
      <color indexed="8"/>
      <name val="Arial"/>
      <family val="2"/>
    </font>
    <font>
      <b/>
      <sz val="11"/>
      <name val="Arial"/>
      <family val="2"/>
    </font>
    <font>
      <sz val="9"/>
      <name val="Arial"/>
      <family val="2"/>
    </font>
    <font>
      <sz val="14"/>
      <color indexed="8"/>
      <name val="Arial"/>
      <family val="2"/>
    </font>
    <font>
      <sz val="14"/>
      <name val="Arial"/>
      <family val="2"/>
    </font>
    <font>
      <b/>
      <sz val="14"/>
      <color indexed="8"/>
      <name val="Arial"/>
      <family val="2"/>
    </font>
    <font>
      <sz val="10"/>
      <name val="Arial"/>
      <family val="2"/>
    </font>
    <font>
      <b/>
      <sz val="18"/>
      <color indexed="8"/>
      <name val="Arial"/>
      <family val="2"/>
    </font>
    <font>
      <sz val="12"/>
      <name val="Arial"/>
      <family val="2"/>
    </font>
    <font>
      <b/>
      <i/>
      <sz val="10"/>
      <color indexed="8"/>
      <name val="Arial"/>
      <family val="2"/>
    </font>
    <font>
      <b/>
      <i/>
      <u val="single"/>
      <sz val="10"/>
      <color indexed="8"/>
      <name val="Arial"/>
      <family val="2"/>
    </font>
    <font>
      <b/>
      <u val="single"/>
      <sz val="10"/>
      <color indexed="8"/>
      <name val="Arial"/>
      <family val="2"/>
    </font>
    <font>
      <sz val="18"/>
      <name val="Arial"/>
      <family val="2"/>
    </font>
    <font>
      <b/>
      <u val="single"/>
      <sz val="10"/>
      <name val="Arial"/>
      <family val="2"/>
    </font>
    <font>
      <u val="single"/>
      <sz val="10"/>
      <color indexed="8"/>
      <name val="Arial"/>
      <family val="2"/>
    </font>
    <font>
      <b/>
      <sz val="10"/>
      <name val="Arial"/>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u val="single"/>
      <sz val="10"/>
      <color indexed="3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0000"/>
      <name val="Arial"/>
      <family val="2"/>
    </font>
    <font>
      <b/>
      <sz val="10"/>
      <color theme="1"/>
      <name val="Arial"/>
      <family val="2"/>
    </font>
    <font>
      <sz val="10"/>
      <color theme="1"/>
      <name val="Arial"/>
      <family val="2"/>
    </font>
    <font>
      <u val="single"/>
      <sz val="10"/>
      <color theme="10"/>
      <name val="Arial"/>
      <family val="2"/>
    </font>
    <font>
      <b/>
      <sz val="10"/>
      <color rgb="FF11111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99"/>
        <bgColor indexed="64"/>
      </patternFill>
    </fill>
    <fill>
      <patternFill patternType="solid">
        <fgColor theme="2" tint="-0.24997000396251678"/>
        <bgColor indexed="64"/>
      </patternFill>
    </fill>
    <fill>
      <patternFill patternType="solid">
        <fgColor theme="2"/>
        <bgColor indexed="64"/>
      </patternFill>
    </fill>
    <fill>
      <patternFill patternType="solid">
        <fgColor theme="0" tint="-0.1499900072813034"/>
        <bgColor indexed="64"/>
      </patternFill>
    </fill>
    <fill>
      <patternFill patternType="solid">
        <fgColor rgb="FFFFCCFF"/>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7">
    <xf numFmtId="0" fontId="0" fillId="0" borderId="0" xfId="0" applyFont="1" applyAlignment="1">
      <alignment/>
    </xf>
    <xf numFmtId="0" fontId="2" fillId="0" borderId="10" xfId="0" applyFont="1" applyBorder="1" applyAlignment="1">
      <alignment horizontal="center" wrapText="1"/>
    </xf>
    <xf numFmtId="0" fontId="7" fillId="0" borderId="10" xfId="0" applyFont="1" applyBorder="1" applyAlignment="1">
      <alignment horizontal="left" vertical="center" wrapText="1"/>
    </xf>
    <xf numFmtId="0" fontId="8" fillId="33" borderId="10" xfId="0" applyFont="1" applyFill="1" applyBorder="1" applyAlignment="1">
      <alignment horizontal="left" vertical="center" wrapText="1"/>
    </xf>
    <xf numFmtId="0" fontId="68" fillId="34" borderId="10" xfId="0" applyFont="1" applyFill="1" applyBorder="1" applyAlignment="1">
      <alignment horizontal="left" vertical="center" wrapText="1"/>
    </xf>
    <xf numFmtId="0" fontId="6" fillId="0" borderId="10" xfId="0" applyFont="1" applyBorder="1" applyAlignment="1">
      <alignment horizontal="left" wrapText="1"/>
    </xf>
    <xf numFmtId="0" fontId="7" fillId="0" borderId="0" xfId="0" applyFont="1" applyAlignment="1">
      <alignment horizontal="left" vertical="center" wrapText="1"/>
    </xf>
    <xf numFmtId="0" fontId="4" fillId="0" borderId="0" xfId="0" applyFont="1" applyAlignment="1">
      <alignment vertical="center" wrapText="1"/>
    </xf>
    <xf numFmtId="0" fontId="2" fillId="33" borderId="10" xfId="0" applyFont="1" applyFill="1" applyBorder="1" applyAlignment="1">
      <alignment horizontal="center" wrapText="1"/>
    </xf>
    <xf numFmtId="0" fontId="9" fillId="33"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172" fontId="9" fillId="33" borderId="10" xfId="44"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6" fillId="0" borderId="10" xfId="0" applyFont="1" applyBorder="1" applyAlignment="1">
      <alignment horizontal="center" wrapText="1"/>
    </xf>
    <xf numFmtId="0" fontId="5" fillId="0" borderId="10" xfId="0" applyFont="1" applyBorder="1" applyAlignment="1">
      <alignment horizontal="center" wrapText="1"/>
    </xf>
    <xf numFmtId="0" fontId="15" fillId="35" borderId="10" xfId="0" applyFont="1" applyFill="1" applyBorder="1" applyAlignment="1">
      <alignment horizontal="center" wrapText="1"/>
    </xf>
    <xf numFmtId="0" fontId="15" fillId="35" borderId="10" xfId="0" applyFont="1" applyFill="1" applyBorder="1" applyAlignment="1">
      <alignment horizontal="left" wrapText="1"/>
    </xf>
    <xf numFmtId="0" fontId="3" fillId="0" borderId="10" xfId="0" applyFont="1" applyBorder="1" applyAlignment="1">
      <alignment horizontal="center" vertical="center" wrapText="1"/>
    </xf>
    <xf numFmtId="0" fontId="11" fillId="6"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5" fontId="6" fillId="3" borderId="10" xfId="44" applyNumberFormat="1" applyFont="1" applyFill="1" applyBorder="1" applyAlignment="1">
      <alignment horizontal="center" vertical="center" wrapText="1"/>
    </xf>
    <xf numFmtId="5" fontId="6" fillId="10" borderId="10" xfId="44" applyNumberFormat="1" applyFont="1" applyFill="1" applyBorder="1" applyAlignment="1">
      <alignment horizontal="center" vertical="center" wrapText="1"/>
    </xf>
    <xf numFmtId="5" fontId="6" fillId="5" borderId="10" xfId="44" applyNumberFormat="1" applyFont="1" applyFill="1" applyBorder="1" applyAlignment="1">
      <alignment horizontal="center" vertical="center" wrapText="1"/>
    </xf>
    <xf numFmtId="5" fontId="6" fillId="36" borderId="10" xfId="44" applyNumberFormat="1" applyFont="1" applyFill="1" applyBorder="1" applyAlignment="1">
      <alignment horizontal="center" vertical="center" wrapText="1"/>
    </xf>
    <xf numFmtId="0" fontId="7" fillId="6" borderId="10"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69" fillId="7" borderId="10" xfId="0" applyFont="1" applyFill="1" applyBorder="1" applyAlignment="1">
      <alignment horizontal="left"/>
    </xf>
    <xf numFmtId="0" fontId="70" fillId="0" borderId="10" xfId="0" applyFont="1" applyFill="1" applyBorder="1" applyAlignment="1">
      <alignment horizontal="left" vertical="center" wrapText="1"/>
    </xf>
    <xf numFmtId="0" fontId="70" fillId="0" borderId="10" xfId="0" applyFont="1" applyFill="1" applyBorder="1" applyAlignment="1">
      <alignment wrapText="1"/>
    </xf>
    <xf numFmtId="0" fontId="71" fillId="0" borderId="10" xfId="53" applyFont="1" applyBorder="1" applyAlignment="1">
      <alignment wrapText="1"/>
    </xf>
    <xf numFmtId="0" fontId="4" fillId="7" borderId="10" xfId="0" applyFont="1" applyFill="1" applyBorder="1" applyAlignment="1">
      <alignment vertical="center" wrapText="1"/>
    </xf>
    <xf numFmtId="0" fontId="70" fillId="0" borderId="10" xfId="0" applyFont="1" applyBorder="1" applyAlignment="1">
      <alignment horizontal="left" vertical="center" wrapText="1"/>
    </xf>
    <xf numFmtId="0" fontId="70" fillId="0" borderId="10" xfId="0" applyFont="1" applyBorder="1" applyAlignment="1">
      <alignment wrapText="1"/>
    </xf>
    <xf numFmtId="0" fontId="69" fillId="7" borderId="10" xfId="0" applyFont="1" applyFill="1" applyBorder="1" applyAlignment="1">
      <alignment/>
    </xf>
    <xf numFmtId="0" fontId="69" fillId="7" borderId="10" xfId="0" applyFont="1" applyFill="1" applyBorder="1" applyAlignment="1">
      <alignment vertical="center"/>
    </xf>
    <xf numFmtId="0" fontId="2" fillId="0" borderId="10" xfId="0" applyFont="1" applyBorder="1" applyAlignment="1">
      <alignment horizontal="left" vertical="center" wrapText="1"/>
    </xf>
    <xf numFmtId="0" fontId="72" fillId="0" borderId="10" xfId="0" applyFont="1" applyBorder="1" applyAlignment="1">
      <alignment horizontal="left" vertical="center" wrapText="1"/>
    </xf>
    <xf numFmtId="0" fontId="71" fillId="0" borderId="10" xfId="53" applyFont="1" applyBorder="1" applyAlignment="1">
      <alignment horizontal="left" vertical="center" wrapText="1"/>
    </xf>
    <xf numFmtId="0" fontId="70" fillId="0" borderId="0" xfId="0" applyFont="1" applyAlignment="1">
      <alignment/>
    </xf>
    <xf numFmtId="0" fontId="69" fillId="37" borderId="10" xfId="0" applyFont="1" applyFill="1" applyBorder="1" applyAlignment="1">
      <alignment horizontal="center"/>
    </xf>
    <xf numFmtId="0" fontId="69" fillId="37" borderId="10" xfId="0" applyFont="1" applyFill="1" applyBorder="1" applyAlignment="1">
      <alignment horizontal="left" vertical="center" wrapText="1"/>
    </xf>
    <xf numFmtId="0" fontId="69" fillId="37" borderId="10" xfId="0" applyFont="1" applyFill="1" applyBorder="1" applyAlignment="1">
      <alignment wrapText="1"/>
    </xf>
    <xf numFmtId="0" fontId="70" fillId="0" borderId="0" xfId="0" applyFont="1" applyAlignment="1">
      <alignment horizontal="left" vertical="center" wrapText="1"/>
    </xf>
    <xf numFmtId="0" fontId="70" fillId="0" borderId="0" xfId="0" applyFont="1" applyAlignment="1">
      <alignment wrapText="1"/>
    </xf>
    <xf numFmtId="0" fontId="71" fillId="0" borderId="0" xfId="53" applyFont="1" applyAlignment="1">
      <alignment/>
    </xf>
    <xf numFmtId="0" fontId="18" fillId="0" borderId="10" xfId="53" applyFont="1" applyBorder="1" applyAlignment="1">
      <alignment wrapText="1"/>
    </xf>
    <xf numFmtId="0" fontId="70" fillId="0" borderId="10" xfId="0" applyFont="1" applyFill="1" applyBorder="1" applyAlignment="1">
      <alignment/>
    </xf>
    <xf numFmtId="5" fontId="6" fillId="32" borderId="10" xfId="44" applyNumberFormat="1" applyFont="1" applyFill="1" applyBorder="1" applyAlignment="1">
      <alignment horizontal="center" vertical="center" wrapText="1"/>
    </xf>
    <xf numFmtId="5" fontId="6" fillId="38" borderId="10" xfId="44" applyNumberFormat="1" applyFont="1" applyFill="1" applyBorder="1" applyAlignment="1">
      <alignment horizontal="center" vertical="center" wrapText="1"/>
    </xf>
    <xf numFmtId="5" fontId="17" fillId="35" borderId="10" xfId="44" applyNumberFormat="1" applyFont="1" applyFill="1" applyBorder="1" applyAlignment="1">
      <alignment horizontal="center" vertical="center" wrapText="1"/>
    </xf>
    <xf numFmtId="172" fontId="9" fillId="37" borderId="10" xfId="44" applyNumberFormat="1" applyFont="1" applyFill="1" applyBorder="1" applyAlignment="1">
      <alignment horizontal="center" vertical="center" wrapText="1"/>
    </xf>
    <xf numFmtId="0" fontId="9" fillId="13" borderId="10" xfId="0" applyFont="1" applyFill="1" applyBorder="1" applyAlignment="1">
      <alignment horizontal="center" vertical="center" wrapText="1"/>
    </xf>
    <xf numFmtId="5" fontId="19" fillId="35" borderId="10" xfId="44" applyNumberFormat="1" applyFont="1" applyFill="1" applyBorder="1" applyAlignment="1">
      <alignment horizontal="center" vertical="center" wrapText="1"/>
    </xf>
    <xf numFmtId="0" fontId="2" fillId="0" borderId="0" xfId="0" applyFont="1" applyAlignment="1">
      <alignment vertical="center"/>
    </xf>
    <xf numFmtId="0" fontId="2" fillId="37" borderId="10" xfId="0" applyFont="1" applyFill="1" applyBorder="1" applyAlignment="1">
      <alignment vertical="center" wrapText="1"/>
    </xf>
    <xf numFmtId="0" fontId="2" fillId="0" borderId="10" xfId="0" applyFont="1" applyBorder="1" applyAlignment="1">
      <alignment horizontal="left" wrapText="1"/>
    </xf>
    <xf numFmtId="0" fontId="2" fillId="0" borderId="10" xfId="0" applyFont="1" applyBorder="1" applyAlignment="1">
      <alignment vertical="center"/>
    </xf>
    <xf numFmtId="0" fontId="2"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center" wrapText="1"/>
    </xf>
    <xf numFmtId="0" fontId="9"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72" fontId="5" fillId="0" borderId="0" xfId="44" applyNumberFormat="1" applyFont="1" applyAlignment="1">
      <alignment horizontal="center" vertical="center" wrapText="1"/>
    </xf>
    <xf numFmtId="0" fontId="13" fillId="33" borderId="10" xfId="0" applyFont="1" applyFill="1" applyBorder="1" applyAlignment="1">
      <alignment horizontal="center" vertical="center" wrapText="1"/>
    </xf>
    <xf numFmtId="5" fontId="20" fillId="10" borderId="10" xfId="44" applyNumberFormat="1" applyFont="1" applyFill="1" applyBorder="1" applyAlignment="1">
      <alignment horizontal="center" vertical="center" wrapText="1"/>
    </xf>
    <xf numFmtId="0" fontId="7" fillId="0" borderId="10" xfId="0" applyFont="1" applyBorder="1" applyAlignment="1">
      <alignment horizontal="left" vertical="top" wrapText="1"/>
    </xf>
    <xf numFmtId="0" fontId="2" fillId="37" borderId="10" xfId="0" applyFont="1" applyFill="1" applyBorder="1" applyAlignment="1">
      <alignment vertical="top" wrapText="1"/>
    </xf>
    <xf numFmtId="0" fontId="5" fillId="33" borderId="10" xfId="0" applyFont="1" applyFill="1" applyBorder="1" applyAlignment="1">
      <alignment horizontal="center" vertical="top"/>
    </xf>
    <xf numFmtId="0" fontId="8" fillId="33" borderId="10" xfId="0" applyFont="1" applyFill="1" applyBorder="1" applyAlignment="1">
      <alignment horizontal="left" vertical="top" wrapText="1"/>
    </xf>
    <xf numFmtId="0" fontId="3" fillId="0" borderId="10" xfId="0" applyFont="1" applyBorder="1" applyAlignment="1">
      <alignment horizontal="center" vertical="top" wrapText="1"/>
    </xf>
    <xf numFmtId="0" fontId="11" fillId="6" borderId="10" xfId="0" applyFont="1" applyFill="1" applyBorder="1" applyAlignment="1">
      <alignment horizontal="center" vertical="top" wrapText="1"/>
    </xf>
    <xf numFmtId="0" fontId="2" fillId="13" borderId="10" xfId="0" applyFont="1" applyFill="1" applyBorder="1" applyAlignment="1">
      <alignment horizontal="center" vertical="top" wrapText="1"/>
    </xf>
    <xf numFmtId="5" fontId="6" fillId="3" borderId="10" xfId="44" applyNumberFormat="1" applyFont="1" applyFill="1" applyBorder="1" applyAlignment="1">
      <alignment horizontal="center" vertical="top" wrapText="1"/>
    </xf>
    <xf numFmtId="5" fontId="20" fillId="10" borderId="10" xfId="44" applyNumberFormat="1" applyFont="1" applyFill="1" applyBorder="1" applyAlignment="1">
      <alignment horizontal="center" vertical="top" wrapText="1"/>
    </xf>
    <xf numFmtId="5" fontId="6" fillId="5" borderId="10" xfId="44" applyNumberFormat="1" applyFont="1" applyFill="1" applyBorder="1" applyAlignment="1">
      <alignment horizontal="center" vertical="top" wrapText="1"/>
    </xf>
    <xf numFmtId="5" fontId="6" fillId="32" borderId="10" xfId="44" applyNumberFormat="1" applyFont="1" applyFill="1" applyBorder="1" applyAlignment="1">
      <alignment horizontal="center" vertical="top" wrapText="1"/>
    </xf>
    <xf numFmtId="5" fontId="6" fillId="38" borderId="10" xfId="44" applyNumberFormat="1" applyFont="1" applyFill="1" applyBorder="1" applyAlignment="1">
      <alignment horizontal="center" vertical="top" wrapText="1"/>
    </xf>
    <xf numFmtId="5" fontId="6" fillId="36" borderId="10" xfId="44" applyNumberFormat="1" applyFont="1" applyFill="1" applyBorder="1" applyAlignment="1">
      <alignment horizontal="center" vertical="top" wrapText="1"/>
    </xf>
    <xf numFmtId="0" fontId="2" fillId="0" borderId="0" xfId="0" applyFont="1" applyAlignment="1">
      <alignment vertical="top"/>
    </xf>
    <xf numFmtId="0" fontId="70" fillId="37" borderId="0" xfId="0" applyFont="1" applyFill="1" applyAlignment="1">
      <alignment vertical="top" wrapText="1"/>
    </xf>
    <xf numFmtId="0" fontId="18" fillId="39" borderId="10" xfId="0" applyFont="1" applyFill="1" applyBorder="1" applyAlignment="1">
      <alignment vertical="top" wrapText="1"/>
    </xf>
    <xf numFmtId="0" fontId="2" fillId="39" borderId="10" xfId="0" applyFont="1" applyFill="1" applyBorder="1" applyAlignment="1">
      <alignment horizontal="left" vertical="top" wrapText="1"/>
    </xf>
    <xf numFmtId="0" fontId="2" fillId="40" borderId="10" xfId="0" applyFont="1" applyFill="1" applyBorder="1" applyAlignment="1">
      <alignment horizontal="left" vertical="top" wrapText="1"/>
    </xf>
    <xf numFmtId="0" fontId="2" fillId="39" borderId="10" xfId="0" applyFont="1" applyFill="1" applyBorder="1" applyAlignment="1">
      <alignment vertical="top" wrapText="1"/>
    </xf>
    <xf numFmtId="0" fontId="2" fillId="8" borderId="10" xfId="0" applyFont="1" applyFill="1" applyBorder="1" applyAlignment="1">
      <alignment vertical="top" wrapText="1"/>
    </xf>
    <xf numFmtId="0" fontId="2" fillId="40" borderId="10" xfId="0" applyFont="1" applyFill="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7" fillId="6" borderId="10" xfId="0" applyFont="1" applyFill="1" applyBorder="1" applyAlignment="1">
      <alignment horizontal="center" vertical="top" wrapText="1"/>
    </xf>
    <xf numFmtId="5" fontId="6" fillId="10" borderId="10" xfId="44" applyNumberFormat="1" applyFont="1" applyFill="1" applyBorder="1" applyAlignment="1">
      <alignment horizontal="center" vertical="top" wrapText="1"/>
    </xf>
    <xf numFmtId="0" fontId="18" fillId="33" borderId="10" xfId="0" applyFont="1" applyFill="1" applyBorder="1" applyAlignment="1">
      <alignment horizontal="left" vertical="top" wrapText="1"/>
    </xf>
    <xf numFmtId="0" fontId="18" fillId="41" borderId="10" xfId="0" applyFont="1" applyFill="1" applyBorder="1" applyAlignment="1">
      <alignment horizontal="left" vertical="top" wrapText="1"/>
    </xf>
    <xf numFmtId="0" fontId="73" fillId="0" borderId="10" xfId="0" applyFont="1" applyBorder="1" applyAlignment="1">
      <alignment horizontal="left" vertical="top" wrapText="1"/>
    </xf>
    <xf numFmtId="0" fontId="7" fillId="41" borderId="10" xfId="0" applyFont="1" applyFill="1" applyBorder="1" applyAlignment="1">
      <alignment horizontal="left" vertical="top" wrapText="1"/>
    </xf>
    <xf numFmtId="0" fontId="5" fillId="0" borderId="10" xfId="0" applyFont="1" applyBorder="1" applyAlignment="1">
      <alignment horizontal="center" vertical="top" wrapText="1"/>
    </xf>
    <xf numFmtId="0" fontId="68" fillId="34" borderId="10" xfId="0" applyFont="1" applyFill="1" applyBorder="1" applyAlignment="1">
      <alignment horizontal="left" vertical="top" wrapText="1"/>
    </xf>
    <xf numFmtId="17" fontId="2" fillId="13" borderId="10" xfId="0" applyNumberFormat="1" applyFont="1" applyFill="1" applyBorder="1" applyAlignment="1">
      <alignment horizontal="center" vertical="top" wrapText="1"/>
    </xf>
    <xf numFmtId="0" fontId="2" fillId="0" borderId="10" xfId="0" applyFont="1" applyBorder="1" applyAlignment="1">
      <alignment vertical="top"/>
    </xf>
    <xf numFmtId="0" fontId="7" fillId="0" borderId="10" xfId="0" applyFont="1" applyFill="1" applyBorder="1" applyAlignment="1">
      <alignment horizontal="left" vertical="top" wrapText="1"/>
    </xf>
    <xf numFmtId="0" fontId="73" fillId="41" borderId="10" xfId="0" applyFont="1" applyFill="1" applyBorder="1" applyAlignment="1">
      <alignment horizontal="left" vertical="top" wrapText="1"/>
    </xf>
    <xf numFmtId="0" fontId="6" fillId="0" borderId="10" xfId="0" applyFont="1" applyBorder="1" applyAlignment="1">
      <alignment horizontal="left" vertical="top" wrapText="1"/>
    </xf>
    <xf numFmtId="5" fontId="6" fillId="3" borderId="10" xfId="44" applyNumberFormat="1" applyFont="1" applyFill="1" applyBorder="1" applyAlignment="1" quotePrefix="1">
      <alignment horizontal="center" vertical="top" wrapText="1"/>
    </xf>
    <xf numFmtId="0" fontId="4" fillId="0" borderId="10" xfId="0" applyFont="1" applyBorder="1" applyAlignment="1">
      <alignment horizontal="center" vertical="top" wrapText="1"/>
    </xf>
    <xf numFmtId="0" fontId="11" fillId="0" borderId="10" xfId="0" applyFont="1" applyBorder="1" applyAlignment="1">
      <alignment horizontal="left" vertical="top" wrapText="1"/>
    </xf>
    <xf numFmtId="0" fontId="14" fillId="0" borderId="10" xfId="0" applyFont="1" applyBorder="1" applyAlignment="1">
      <alignment horizontal="center" vertical="top" wrapText="1"/>
    </xf>
    <xf numFmtId="0" fontId="70" fillId="39" borderId="10" xfId="0" applyFont="1" applyFill="1" applyBorder="1" applyAlignment="1">
      <alignment vertical="top" wrapText="1"/>
    </xf>
    <xf numFmtId="0" fontId="18" fillId="0" borderId="0" xfId="0" applyFont="1" applyAlignment="1">
      <alignment vertical="top" wrapText="1"/>
    </xf>
    <xf numFmtId="0" fontId="12" fillId="42" borderId="11"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0" fillId="42" borderId="12" xfId="0" applyFont="1" applyFill="1" applyBorder="1" applyAlignment="1">
      <alignment horizontal="center" vertical="center" wrapText="1"/>
    </xf>
    <xf numFmtId="0" fontId="10" fillId="42" borderId="1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9" fillId="43"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neshards@missouri.edu" TargetMode="External" /><Relationship Id="rId2" Type="http://schemas.openxmlformats.org/officeDocument/2006/relationships/hyperlink" Target="mailto:dkuck@compasshn.org;%20sovertonAcompasshn.org" TargetMode="External" /><Relationship Id="rId3" Type="http://schemas.openxmlformats.org/officeDocument/2006/relationships/hyperlink" Target="mailto:peggy.bowles@lpha.mo.gov" TargetMode="External" /><Relationship Id="rId4" Type="http://schemas.openxmlformats.org/officeDocument/2006/relationships/hyperlink" Target="mailto:thoward@clintoncardinals.org" TargetMode="External" /><Relationship Id="rId5" Type="http://schemas.openxmlformats.org/officeDocument/2006/relationships/hyperlink" Target="mailto:mark@clintonmo.com" TargetMode="External" /><Relationship Id="rId6" Type="http://schemas.openxmlformats.org/officeDocument/2006/relationships/hyperlink" Target="mailto:ejenkins@compasshn.org" TargetMode="External" /><Relationship Id="rId7" Type="http://schemas.openxmlformats.org/officeDocument/2006/relationships/hyperlink" Target="mailto:c.nepple@clintonmopd.com" TargetMode="External" /><Relationship Id="rId8" Type="http://schemas.openxmlformats.org/officeDocument/2006/relationships/hyperlink" Target="mailto:twoirhaye@sfccmo.edu" TargetMode="External" /><Relationship Id="rId9" Type="http://schemas.openxmlformats.org/officeDocument/2006/relationships/hyperlink" Target="mailto:director@clintonsamaritancenter.com" TargetMode="External" /><Relationship Id="rId10" Type="http://schemas.openxmlformats.org/officeDocument/2006/relationships/hyperlink" Target="mailto:mark@clintonmo.com" TargetMode="External" /><Relationship Id="rId11" Type="http://schemas.openxmlformats.org/officeDocument/2006/relationships/hyperlink" Target="mailto:sgarman@kaysinger.com" TargetMode="External" /><Relationship Id="rId12" Type="http://schemas.openxmlformats.org/officeDocument/2006/relationships/hyperlink" Target="mailto:cthompson@gvmh.org" TargetMode="External" /><Relationship Id="rId13" Type="http://schemas.openxmlformats.org/officeDocument/2006/relationships/hyperlink" Target="mailto:cmaggi@cityofclintonmo.com" TargetMode="External" /><Relationship Id="rId14" Type="http://schemas.openxmlformats.org/officeDocument/2006/relationships/hyperlink" Target="mailto:office@clintonumc.net" TargetMode="External" /><Relationship Id="rId1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1"/>
  <sheetViews>
    <sheetView tabSelected="1" zoomScalePageLayoutView="0" workbookViewId="0" topLeftCell="A1">
      <pane ySplit="3" topLeftCell="A32" activePane="bottomLeft" state="frozen"/>
      <selection pane="topLeft" activeCell="A1" sqref="A1"/>
      <selection pane="bottomLeft" activeCell="U38" sqref="U38"/>
    </sheetView>
  </sheetViews>
  <sheetFormatPr defaultColWidth="11.00390625" defaultRowHeight="15.75"/>
  <cols>
    <col min="1" max="1" width="3.125" style="58" bestFit="1" customWidth="1"/>
    <col min="2" max="2" width="26.125" style="59" customWidth="1"/>
    <col min="3" max="3" width="3.125" style="58" bestFit="1" customWidth="1"/>
    <col min="4" max="4" width="45.75390625" style="6" customWidth="1"/>
    <col min="5" max="5" width="10.875" style="60" customWidth="1"/>
    <col min="6" max="6" width="27.125" style="61" customWidth="1"/>
    <col min="7" max="7" width="10.75390625" style="62" customWidth="1"/>
    <col min="8" max="8" width="12.00390625" style="63" customWidth="1"/>
    <col min="9" max="9" width="15.25390625" style="63" customWidth="1"/>
    <col min="10" max="10" width="12.375" style="64" customWidth="1"/>
    <col min="11" max="11" width="12.625" style="64" customWidth="1"/>
    <col min="12" max="12" width="10.50390625" style="64" customWidth="1"/>
    <col min="13" max="13" width="13.875" style="64" customWidth="1"/>
    <col min="14" max="14" width="17.75390625" style="64" customWidth="1"/>
    <col min="15" max="15" width="34.25390625" style="54" customWidth="1"/>
    <col min="16" max="16384" width="11.00390625" style="54" customWidth="1"/>
  </cols>
  <sheetData>
    <row r="1" spans="1:15" ht="27.75" customHeight="1">
      <c r="A1" s="109" t="s">
        <v>16</v>
      </c>
      <c r="B1" s="110"/>
      <c r="C1" s="110"/>
      <c r="D1" s="110"/>
      <c r="E1" s="110"/>
      <c r="F1" s="110"/>
      <c r="G1" s="110"/>
      <c r="H1" s="110"/>
      <c r="I1" s="110"/>
      <c r="J1" s="110"/>
      <c r="K1" s="110"/>
      <c r="L1" s="110"/>
      <c r="M1" s="110"/>
      <c r="N1" s="110"/>
      <c r="O1" s="110"/>
    </row>
    <row r="2" spans="1:15" ht="22.5" customHeight="1">
      <c r="A2" s="111" t="s">
        <v>280</v>
      </c>
      <c r="B2" s="112"/>
      <c r="C2" s="112"/>
      <c r="D2" s="112"/>
      <c r="E2" s="112"/>
      <c r="F2" s="112"/>
      <c r="G2" s="112"/>
      <c r="H2" s="112"/>
      <c r="I2" s="112"/>
      <c r="J2" s="112"/>
      <c r="K2" s="112"/>
      <c r="L2" s="112"/>
      <c r="M2" s="112"/>
      <c r="N2" s="112"/>
      <c r="O2" s="112"/>
    </row>
    <row r="3" spans="1:15" ht="45.75" customHeight="1">
      <c r="A3" s="8"/>
      <c r="B3" s="9" t="s">
        <v>3</v>
      </c>
      <c r="C3" s="9" t="s">
        <v>5</v>
      </c>
      <c r="D3" s="10" t="s">
        <v>6</v>
      </c>
      <c r="E3" s="9" t="s">
        <v>8</v>
      </c>
      <c r="F3" s="9" t="s">
        <v>7</v>
      </c>
      <c r="G3" s="52" t="s">
        <v>0</v>
      </c>
      <c r="H3" s="9" t="s">
        <v>173</v>
      </c>
      <c r="I3" s="65" t="s">
        <v>244</v>
      </c>
      <c r="J3" s="11" t="s">
        <v>174</v>
      </c>
      <c r="K3" s="11" t="s">
        <v>203</v>
      </c>
      <c r="L3" s="11" t="s">
        <v>209</v>
      </c>
      <c r="M3" s="11" t="s">
        <v>245</v>
      </c>
      <c r="N3" s="11" t="s">
        <v>171</v>
      </c>
      <c r="O3" s="51" t="s">
        <v>237</v>
      </c>
    </row>
    <row r="4" spans="1:15" ht="246" customHeight="1">
      <c r="A4" s="12">
        <v>1</v>
      </c>
      <c r="B4" s="3" t="s">
        <v>17</v>
      </c>
      <c r="C4" s="17" t="s">
        <v>4</v>
      </c>
      <c r="D4" s="2" t="s">
        <v>135</v>
      </c>
      <c r="E4" s="24" t="s">
        <v>82</v>
      </c>
      <c r="F4" s="18" t="s">
        <v>90</v>
      </c>
      <c r="G4" s="19" t="s">
        <v>168</v>
      </c>
      <c r="H4" s="20"/>
      <c r="I4" s="66">
        <f>11346+22000</f>
        <v>33346</v>
      </c>
      <c r="J4" s="22"/>
      <c r="K4" s="48"/>
      <c r="L4" s="49"/>
      <c r="M4" s="23"/>
      <c r="N4" s="23">
        <f aca="true" t="shared" si="0" ref="N4:N35">SUM(H4:M4)</f>
        <v>33346</v>
      </c>
      <c r="O4" s="85" t="s">
        <v>269</v>
      </c>
    </row>
    <row r="5" spans="1:15" ht="249.75" customHeight="1">
      <c r="A5" s="13"/>
      <c r="B5" s="4" t="s">
        <v>13</v>
      </c>
      <c r="C5" s="17" t="s">
        <v>1</v>
      </c>
      <c r="D5" s="67" t="s">
        <v>136</v>
      </c>
      <c r="E5" s="18"/>
      <c r="F5" s="18"/>
      <c r="G5" s="19"/>
      <c r="H5" s="20"/>
      <c r="I5" s="66">
        <v>1400000</v>
      </c>
      <c r="J5" s="22"/>
      <c r="K5" s="48"/>
      <c r="L5" s="49"/>
      <c r="M5" s="23"/>
      <c r="N5" s="23">
        <f t="shared" si="0"/>
        <v>1400000</v>
      </c>
      <c r="O5" s="82" t="s">
        <v>271</v>
      </c>
    </row>
    <row r="6" spans="1:15" ht="117" customHeight="1">
      <c r="A6" s="14"/>
      <c r="B6" s="93"/>
      <c r="C6" s="17" t="s">
        <v>2</v>
      </c>
      <c r="D6" s="67" t="s">
        <v>137</v>
      </c>
      <c r="E6" s="18"/>
      <c r="F6" s="18"/>
      <c r="G6" s="19"/>
      <c r="H6" s="20"/>
      <c r="I6" s="21"/>
      <c r="J6" s="22"/>
      <c r="K6" s="48"/>
      <c r="L6" s="49"/>
      <c r="M6" s="23"/>
      <c r="N6" s="23">
        <f t="shared" si="0"/>
        <v>0</v>
      </c>
      <c r="O6" s="83" t="s">
        <v>270</v>
      </c>
    </row>
    <row r="7" spans="1:15" s="80" customFormat="1" ht="166.5" customHeight="1">
      <c r="A7" s="88"/>
      <c r="B7" s="92" t="s">
        <v>17</v>
      </c>
      <c r="C7" s="71" t="s">
        <v>9</v>
      </c>
      <c r="D7" s="67" t="s">
        <v>23</v>
      </c>
      <c r="E7" s="72"/>
      <c r="F7" s="72"/>
      <c r="G7" s="73"/>
      <c r="H7" s="74"/>
      <c r="I7" s="91"/>
      <c r="J7" s="76"/>
      <c r="K7" s="77"/>
      <c r="L7" s="78"/>
      <c r="M7" s="79"/>
      <c r="N7" s="79">
        <f t="shared" si="0"/>
        <v>0</v>
      </c>
      <c r="O7" s="87" t="s">
        <v>272</v>
      </c>
    </row>
    <row r="8" spans="1:15" s="80" customFormat="1" ht="156.75" customHeight="1">
      <c r="A8" s="88"/>
      <c r="B8" s="89"/>
      <c r="C8" s="71" t="s">
        <v>10</v>
      </c>
      <c r="D8" s="67" t="s">
        <v>166</v>
      </c>
      <c r="E8" s="90" t="s">
        <v>44</v>
      </c>
      <c r="F8" s="72"/>
      <c r="G8" s="73" t="s">
        <v>168</v>
      </c>
      <c r="H8" s="74"/>
      <c r="I8" s="75">
        <f>6838+2291</f>
        <v>9129</v>
      </c>
      <c r="J8" s="76"/>
      <c r="K8" s="77"/>
      <c r="L8" s="78"/>
      <c r="M8" s="79"/>
      <c r="N8" s="79">
        <f t="shared" si="0"/>
        <v>9129</v>
      </c>
      <c r="O8" s="87" t="s">
        <v>273</v>
      </c>
    </row>
    <row r="9" spans="1:15" s="80" customFormat="1" ht="70.5" customHeight="1">
      <c r="A9" s="88"/>
      <c r="B9" s="89"/>
      <c r="C9" s="71" t="s">
        <v>11</v>
      </c>
      <c r="D9" s="67" t="s">
        <v>210</v>
      </c>
      <c r="E9" s="90" t="s">
        <v>82</v>
      </c>
      <c r="F9" s="72"/>
      <c r="G9" s="73" t="s">
        <v>168</v>
      </c>
      <c r="H9" s="74"/>
      <c r="I9" s="91">
        <v>4547</v>
      </c>
      <c r="J9" s="76"/>
      <c r="K9" s="77"/>
      <c r="L9" s="78">
        <v>500</v>
      </c>
      <c r="M9" s="79"/>
      <c r="N9" s="79">
        <f t="shared" si="0"/>
        <v>5047</v>
      </c>
      <c r="O9" s="87" t="s">
        <v>274</v>
      </c>
    </row>
    <row r="10" spans="1:15" s="80" customFormat="1" ht="129" customHeight="1">
      <c r="A10" s="88"/>
      <c r="B10" s="94"/>
      <c r="C10" s="71" t="s">
        <v>12</v>
      </c>
      <c r="D10" s="67" t="s">
        <v>151</v>
      </c>
      <c r="E10" s="90" t="s">
        <v>227</v>
      </c>
      <c r="F10" s="72"/>
      <c r="G10" s="73" t="s">
        <v>168</v>
      </c>
      <c r="H10" s="74">
        <v>50000</v>
      </c>
      <c r="I10" s="91"/>
      <c r="J10" s="76"/>
      <c r="K10" s="77"/>
      <c r="L10" s="78"/>
      <c r="M10" s="79"/>
      <c r="N10" s="79">
        <f t="shared" si="0"/>
        <v>50000</v>
      </c>
      <c r="O10" s="83" t="s">
        <v>275</v>
      </c>
    </row>
    <row r="11" spans="1:15" s="80" customFormat="1" ht="97.5" customHeight="1">
      <c r="A11" s="88"/>
      <c r="B11" s="94"/>
      <c r="C11" s="71" t="s">
        <v>37</v>
      </c>
      <c r="D11" s="67" t="s">
        <v>175</v>
      </c>
      <c r="E11" s="90" t="s">
        <v>228</v>
      </c>
      <c r="F11" s="72"/>
      <c r="G11" s="73"/>
      <c r="H11" s="74"/>
      <c r="I11" s="91"/>
      <c r="J11" s="76"/>
      <c r="K11" s="77"/>
      <c r="L11" s="78"/>
      <c r="M11" s="79"/>
      <c r="N11" s="79">
        <f t="shared" si="0"/>
        <v>0</v>
      </c>
      <c r="O11" s="87" t="s">
        <v>276</v>
      </c>
    </row>
    <row r="12" spans="1:15" s="80" customFormat="1" ht="51.75" customHeight="1">
      <c r="A12" s="88"/>
      <c r="B12" s="94"/>
      <c r="C12" s="71" t="s">
        <v>120</v>
      </c>
      <c r="D12" s="67" t="s">
        <v>152</v>
      </c>
      <c r="E12" s="90" t="s">
        <v>229</v>
      </c>
      <c r="F12" s="72"/>
      <c r="G12" s="73">
        <v>2020</v>
      </c>
      <c r="H12" s="74"/>
      <c r="I12" s="91">
        <v>16413</v>
      </c>
      <c r="J12" s="76"/>
      <c r="K12" s="77">
        <v>3000</v>
      </c>
      <c r="L12" s="78"/>
      <c r="M12" s="79"/>
      <c r="N12" s="79">
        <f t="shared" si="0"/>
        <v>19413</v>
      </c>
      <c r="O12" s="87" t="s">
        <v>204</v>
      </c>
    </row>
    <row r="13" spans="1:15" s="80" customFormat="1" ht="60" customHeight="1">
      <c r="A13" s="88"/>
      <c r="B13" s="94"/>
      <c r="C13" s="71" t="s">
        <v>255</v>
      </c>
      <c r="D13" s="67" t="s">
        <v>153</v>
      </c>
      <c r="E13" s="90"/>
      <c r="F13" s="72"/>
      <c r="G13" s="73"/>
      <c r="H13" s="74"/>
      <c r="I13" s="91"/>
      <c r="J13" s="76"/>
      <c r="K13" s="77"/>
      <c r="L13" s="78"/>
      <c r="M13" s="79"/>
      <c r="N13" s="79">
        <f t="shared" si="0"/>
        <v>0</v>
      </c>
      <c r="O13" s="87" t="s">
        <v>267</v>
      </c>
    </row>
    <row r="14" spans="1:15" s="80" customFormat="1" ht="51" customHeight="1">
      <c r="A14" s="88"/>
      <c r="B14" s="89"/>
      <c r="C14" s="71" t="s">
        <v>123</v>
      </c>
      <c r="D14" s="67" t="s">
        <v>126</v>
      </c>
      <c r="E14" s="90" t="s">
        <v>44</v>
      </c>
      <c r="F14" s="72"/>
      <c r="G14" s="73"/>
      <c r="H14" s="74"/>
      <c r="I14" s="91"/>
      <c r="J14" s="76"/>
      <c r="K14" s="77"/>
      <c r="L14" s="78"/>
      <c r="M14" s="79"/>
      <c r="N14" s="79">
        <f t="shared" si="0"/>
        <v>0</v>
      </c>
      <c r="O14" s="87" t="s">
        <v>268</v>
      </c>
    </row>
    <row r="15" spans="1:15" s="80" customFormat="1" ht="36.75" customHeight="1">
      <c r="A15" s="88"/>
      <c r="B15" s="89"/>
      <c r="C15" s="71" t="s">
        <v>124</v>
      </c>
      <c r="D15" s="67" t="s">
        <v>112</v>
      </c>
      <c r="E15" s="90" t="s">
        <v>65</v>
      </c>
      <c r="F15" s="72"/>
      <c r="G15" s="73"/>
      <c r="H15" s="74"/>
      <c r="I15" s="91"/>
      <c r="J15" s="76"/>
      <c r="K15" s="77"/>
      <c r="L15" s="78"/>
      <c r="M15" s="79"/>
      <c r="N15" s="79">
        <f t="shared" si="0"/>
        <v>0</v>
      </c>
      <c r="O15" s="87" t="s">
        <v>258</v>
      </c>
    </row>
    <row r="16" spans="1:15" s="80" customFormat="1" ht="69.75" customHeight="1">
      <c r="A16" s="88"/>
      <c r="B16" s="89"/>
      <c r="C16" s="71" t="s">
        <v>125</v>
      </c>
      <c r="D16" s="67" t="s">
        <v>113</v>
      </c>
      <c r="E16" s="90" t="s">
        <v>44</v>
      </c>
      <c r="F16" s="72"/>
      <c r="G16" s="73" t="s">
        <v>168</v>
      </c>
      <c r="H16" s="74"/>
      <c r="I16" s="91">
        <v>4547</v>
      </c>
      <c r="J16" s="76"/>
      <c r="K16" s="77"/>
      <c r="L16" s="78"/>
      <c r="M16" s="79"/>
      <c r="N16" s="79">
        <f t="shared" si="0"/>
        <v>4547</v>
      </c>
      <c r="O16" s="87" t="s">
        <v>277</v>
      </c>
    </row>
    <row r="17" spans="1:15" s="80" customFormat="1" ht="70.5" customHeight="1">
      <c r="A17" s="69">
        <v>2</v>
      </c>
      <c r="B17" s="70" t="s">
        <v>18</v>
      </c>
      <c r="C17" s="71" t="s">
        <v>4</v>
      </c>
      <c r="D17" s="95" t="s">
        <v>141</v>
      </c>
      <c r="E17" s="90" t="s">
        <v>84</v>
      </c>
      <c r="F17" s="72" t="s">
        <v>91</v>
      </c>
      <c r="G17" s="73"/>
      <c r="H17" s="74"/>
      <c r="I17" s="91"/>
      <c r="J17" s="76"/>
      <c r="K17" s="77"/>
      <c r="L17" s="78"/>
      <c r="M17" s="79"/>
      <c r="N17" s="79">
        <f t="shared" si="0"/>
        <v>0</v>
      </c>
      <c r="O17" s="87"/>
    </row>
    <row r="18" spans="1:15" s="80" customFormat="1" ht="46.5" customHeight="1">
      <c r="A18" s="96"/>
      <c r="B18" s="97" t="s">
        <v>13</v>
      </c>
      <c r="C18" s="71" t="s">
        <v>1</v>
      </c>
      <c r="D18" s="67" t="s">
        <v>139</v>
      </c>
      <c r="E18" s="90"/>
      <c r="F18" s="72"/>
      <c r="G18" s="73"/>
      <c r="H18" s="74"/>
      <c r="I18" s="91"/>
      <c r="J18" s="76"/>
      <c r="K18" s="77"/>
      <c r="L18" s="78"/>
      <c r="M18" s="79"/>
      <c r="N18" s="79">
        <f t="shared" si="0"/>
        <v>0</v>
      </c>
      <c r="O18" s="87"/>
    </row>
    <row r="19" spans="1:15" s="80" customFormat="1" ht="43.5" customHeight="1">
      <c r="A19" s="96"/>
      <c r="B19" s="89"/>
      <c r="C19" s="71" t="s">
        <v>2</v>
      </c>
      <c r="D19" s="67" t="s">
        <v>138</v>
      </c>
      <c r="E19" s="90"/>
      <c r="F19" s="72"/>
      <c r="G19" s="73"/>
      <c r="H19" s="74"/>
      <c r="I19" s="91"/>
      <c r="J19" s="76"/>
      <c r="K19" s="77"/>
      <c r="L19" s="78"/>
      <c r="M19" s="79"/>
      <c r="N19" s="79">
        <f t="shared" si="0"/>
        <v>0</v>
      </c>
      <c r="O19" s="87"/>
    </row>
    <row r="20" spans="1:15" s="80" customFormat="1" ht="42.75">
      <c r="A20" s="88"/>
      <c r="B20" s="89"/>
      <c r="C20" s="71" t="s">
        <v>9</v>
      </c>
      <c r="D20" s="67" t="s">
        <v>38</v>
      </c>
      <c r="E20" s="90" t="s">
        <v>239</v>
      </c>
      <c r="F20" s="72"/>
      <c r="G20" s="98">
        <v>43891</v>
      </c>
      <c r="H20" s="74"/>
      <c r="I20" s="91"/>
      <c r="J20" s="76"/>
      <c r="K20" s="77"/>
      <c r="L20" s="78"/>
      <c r="M20" s="79">
        <v>500</v>
      </c>
      <c r="N20" s="79">
        <f t="shared" si="0"/>
        <v>500</v>
      </c>
      <c r="O20" s="87" t="s">
        <v>241</v>
      </c>
    </row>
    <row r="21" spans="1:15" s="80" customFormat="1" ht="47.25" customHeight="1">
      <c r="A21" s="88"/>
      <c r="B21" s="99"/>
      <c r="C21" s="88" t="s">
        <v>10</v>
      </c>
      <c r="D21" s="100" t="s">
        <v>131</v>
      </c>
      <c r="E21" s="90" t="s">
        <v>239</v>
      </c>
      <c r="F21" s="72"/>
      <c r="G21" s="98">
        <v>43862</v>
      </c>
      <c r="H21" s="74"/>
      <c r="I21" s="91"/>
      <c r="J21" s="76"/>
      <c r="K21" s="77"/>
      <c r="L21" s="78"/>
      <c r="M21" s="79">
        <v>100</v>
      </c>
      <c r="N21" s="79">
        <f t="shared" si="0"/>
        <v>100</v>
      </c>
      <c r="O21" s="87" t="s">
        <v>242</v>
      </c>
    </row>
    <row r="22" spans="1:15" s="80" customFormat="1" ht="47.25" customHeight="1">
      <c r="A22" s="88"/>
      <c r="B22" s="101"/>
      <c r="C22" s="71" t="s">
        <v>11</v>
      </c>
      <c r="D22" s="100" t="s">
        <v>106</v>
      </c>
      <c r="E22" s="90" t="s">
        <v>230</v>
      </c>
      <c r="F22" s="72"/>
      <c r="G22" s="73" t="s">
        <v>168</v>
      </c>
      <c r="H22" s="74"/>
      <c r="I22" s="91"/>
      <c r="J22" s="76"/>
      <c r="K22" s="77">
        <v>24000</v>
      </c>
      <c r="L22" s="78"/>
      <c r="M22" s="79"/>
      <c r="N22" s="79">
        <f t="shared" si="0"/>
        <v>24000</v>
      </c>
      <c r="O22" s="87" t="s">
        <v>205</v>
      </c>
    </row>
    <row r="23" spans="1:15" s="80" customFormat="1" ht="34.5" customHeight="1">
      <c r="A23" s="88"/>
      <c r="B23" s="89"/>
      <c r="C23" s="71" t="s">
        <v>12</v>
      </c>
      <c r="D23" s="100" t="s">
        <v>39</v>
      </c>
      <c r="E23" s="90"/>
      <c r="F23" s="72"/>
      <c r="G23" s="73"/>
      <c r="H23" s="74"/>
      <c r="I23" s="91"/>
      <c r="J23" s="76"/>
      <c r="K23" s="77"/>
      <c r="L23" s="78"/>
      <c r="M23" s="79"/>
      <c r="N23" s="79">
        <f t="shared" si="0"/>
        <v>0</v>
      </c>
      <c r="O23" s="87"/>
    </row>
    <row r="24" spans="1:15" s="80" customFormat="1" ht="35.25" customHeight="1">
      <c r="A24" s="88"/>
      <c r="B24" s="102"/>
      <c r="C24" s="71" t="s">
        <v>37</v>
      </c>
      <c r="D24" s="95" t="s">
        <v>101</v>
      </c>
      <c r="E24" s="90"/>
      <c r="F24" s="72"/>
      <c r="G24" s="73"/>
      <c r="H24" s="74"/>
      <c r="I24" s="91"/>
      <c r="J24" s="76"/>
      <c r="K24" s="77"/>
      <c r="L24" s="78"/>
      <c r="M24" s="79"/>
      <c r="N24" s="79">
        <f t="shared" si="0"/>
        <v>0</v>
      </c>
      <c r="O24" s="87"/>
    </row>
    <row r="25" spans="1:15" s="80" customFormat="1" ht="63" customHeight="1">
      <c r="A25" s="88"/>
      <c r="B25" s="102"/>
      <c r="C25" s="71" t="s">
        <v>120</v>
      </c>
      <c r="D25" s="95" t="s">
        <v>140</v>
      </c>
      <c r="E25" s="90" t="s">
        <v>240</v>
      </c>
      <c r="F25" s="72"/>
      <c r="G25" s="98">
        <v>43983</v>
      </c>
      <c r="H25" s="103">
        <v>3000</v>
      </c>
      <c r="I25" s="91"/>
      <c r="J25" s="76"/>
      <c r="K25" s="77">
        <v>24000</v>
      </c>
      <c r="L25" s="78"/>
      <c r="M25" s="79">
        <v>250</v>
      </c>
      <c r="N25" s="79">
        <f t="shared" si="0"/>
        <v>27250</v>
      </c>
      <c r="O25" s="87" t="s">
        <v>243</v>
      </c>
    </row>
    <row r="26" spans="1:15" s="80" customFormat="1" ht="58.5" customHeight="1">
      <c r="A26" s="88"/>
      <c r="B26" s="102"/>
      <c r="C26" s="71" t="s">
        <v>122</v>
      </c>
      <c r="D26" s="67" t="s">
        <v>132</v>
      </c>
      <c r="E26" s="90" t="s">
        <v>230</v>
      </c>
      <c r="F26" s="72"/>
      <c r="G26" s="73"/>
      <c r="H26" s="74"/>
      <c r="I26" s="91"/>
      <c r="J26" s="76"/>
      <c r="K26" s="77">
        <v>48000</v>
      </c>
      <c r="L26" s="78"/>
      <c r="M26" s="79"/>
      <c r="N26" s="79">
        <f t="shared" si="0"/>
        <v>48000</v>
      </c>
      <c r="O26" s="84" t="s">
        <v>206</v>
      </c>
    </row>
    <row r="27" spans="1:15" s="80" customFormat="1" ht="153">
      <c r="A27" s="69">
        <v>3</v>
      </c>
      <c r="B27" s="70" t="s">
        <v>19</v>
      </c>
      <c r="C27" s="71" t="s">
        <v>4</v>
      </c>
      <c r="D27" s="67" t="s">
        <v>25</v>
      </c>
      <c r="E27" s="90" t="s">
        <v>85</v>
      </c>
      <c r="F27" s="72" t="s">
        <v>92</v>
      </c>
      <c r="G27" s="73" t="s">
        <v>168</v>
      </c>
      <c r="H27" s="74"/>
      <c r="I27" s="91">
        <v>4547</v>
      </c>
      <c r="J27" s="76">
        <v>2000</v>
      </c>
      <c r="K27" s="77">
        <v>1716</v>
      </c>
      <c r="L27" s="78">
        <v>1590</v>
      </c>
      <c r="M27" s="79">
        <v>7000</v>
      </c>
      <c r="N27" s="79">
        <f t="shared" si="0"/>
        <v>16853</v>
      </c>
      <c r="O27" s="87" t="s">
        <v>278</v>
      </c>
    </row>
    <row r="28" spans="1:15" s="80" customFormat="1" ht="165" customHeight="1">
      <c r="A28" s="88"/>
      <c r="B28" s="97" t="s">
        <v>13</v>
      </c>
      <c r="C28" s="71" t="s">
        <v>1</v>
      </c>
      <c r="D28" s="67" t="s">
        <v>24</v>
      </c>
      <c r="E28" s="90"/>
      <c r="F28" s="72"/>
      <c r="G28" s="73"/>
      <c r="H28" s="74"/>
      <c r="I28" s="91"/>
      <c r="J28" s="76">
        <v>500</v>
      </c>
      <c r="K28" s="77"/>
      <c r="L28" s="78"/>
      <c r="M28" s="79"/>
      <c r="N28" s="79">
        <f t="shared" si="0"/>
        <v>500</v>
      </c>
      <c r="O28" s="87" t="s">
        <v>259</v>
      </c>
    </row>
    <row r="29" spans="1:15" s="80" customFormat="1" ht="134.25" customHeight="1">
      <c r="A29" s="104"/>
      <c r="B29" s="101"/>
      <c r="C29" s="71" t="s">
        <v>2</v>
      </c>
      <c r="D29" s="67" t="s">
        <v>143</v>
      </c>
      <c r="E29" s="90"/>
      <c r="F29" s="72"/>
      <c r="G29" s="73"/>
      <c r="H29" s="74"/>
      <c r="I29" s="91"/>
      <c r="J29" s="76"/>
      <c r="K29" s="77"/>
      <c r="L29" s="78"/>
      <c r="M29" s="79">
        <v>7000</v>
      </c>
      <c r="N29" s="79">
        <f t="shared" si="0"/>
        <v>7000</v>
      </c>
      <c r="O29" s="87" t="s">
        <v>260</v>
      </c>
    </row>
    <row r="30" spans="1:15" s="80" customFormat="1" ht="63" customHeight="1">
      <c r="A30" s="88"/>
      <c r="B30" s="99"/>
      <c r="C30" s="71" t="s">
        <v>9</v>
      </c>
      <c r="D30" s="67" t="s">
        <v>103</v>
      </c>
      <c r="E30" s="90" t="s">
        <v>227</v>
      </c>
      <c r="F30" s="72"/>
      <c r="G30" s="73"/>
      <c r="H30" s="74">
        <v>6000</v>
      </c>
      <c r="I30" s="91"/>
      <c r="J30" s="76">
        <v>1000</v>
      </c>
      <c r="K30" s="77"/>
      <c r="L30" s="78"/>
      <c r="M30" s="79"/>
      <c r="N30" s="79">
        <f t="shared" si="0"/>
        <v>7000</v>
      </c>
      <c r="O30" s="81" t="s">
        <v>250</v>
      </c>
    </row>
    <row r="31" spans="1:15" s="80" customFormat="1" ht="342.75" customHeight="1">
      <c r="A31" s="88"/>
      <c r="B31" s="89"/>
      <c r="C31" s="71" t="s">
        <v>10</v>
      </c>
      <c r="D31" s="67" t="s">
        <v>26</v>
      </c>
      <c r="E31" s="90"/>
      <c r="F31" s="72"/>
      <c r="G31" s="73"/>
      <c r="H31" s="74"/>
      <c r="I31" s="91"/>
      <c r="J31" s="76"/>
      <c r="K31" s="77"/>
      <c r="L31" s="78"/>
      <c r="M31" s="79"/>
      <c r="N31" s="79">
        <f t="shared" si="0"/>
        <v>0</v>
      </c>
      <c r="O31" s="85" t="s">
        <v>261</v>
      </c>
    </row>
    <row r="32" spans="1:15" s="80" customFormat="1" ht="42.75" customHeight="1">
      <c r="A32" s="88"/>
      <c r="B32" s="89"/>
      <c r="C32" s="71" t="s">
        <v>11</v>
      </c>
      <c r="D32" s="95" t="s">
        <v>114</v>
      </c>
      <c r="E32" s="90" t="s">
        <v>231</v>
      </c>
      <c r="F32" s="72"/>
      <c r="G32" s="73"/>
      <c r="H32" s="74"/>
      <c r="I32" s="91"/>
      <c r="J32" s="76"/>
      <c r="K32" s="77">
        <v>500</v>
      </c>
      <c r="L32" s="78"/>
      <c r="M32" s="79"/>
      <c r="N32" s="79">
        <f t="shared" si="0"/>
        <v>500</v>
      </c>
      <c r="O32" s="68" t="s">
        <v>252</v>
      </c>
    </row>
    <row r="33" spans="1:15" s="80" customFormat="1" ht="63.75" customHeight="1">
      <c r="A33" s="88"/>
      <c r="B33" s="89"/>
      <c r="C33" s="71" t="s">
        <v>12</v>
      </c>
      <c r="D33" s="67" t="s">
        <v>142</v>
      </c>
      <c r="E33" s="90"/>
      <c r="F33" s="72"/>
      <c r="G33" s="73"/>
      <c r="H33" s="74"/>
      <c r="I33" s="91"/>
      <c r="J33" s="76"/>
      <c r="K33" s="77"/>
      <c r="L33" s="78"/>
      <c r="M33" s="79"/>
      <c r="N33" s="79">
        <f t="shared" si="0"/>
        <v>0</v>
      </c>
      <c r="O33" s="68"/>
    </row>
    <row r="34" spans="1:15" s="80" customFormat="1" ht="44.25" customHeight="1">
      <c r="A34" s="88"/>
      <c r="B34" s="89"/>
      <c r="C34" s="71" t="s">
        <v>37</v>
      </c>
      <c r="D34" s="67" t="s">
        <v>110</v>
      </c>
      <c r="E34" s="90"/>
      <c r="F34" s="72"/>
      <c r="G34" s="73"/>
      <c r="H34" s="74"/>
      <c r="I34" s="91"/>
      <c r="J34" s="76"/>
      <c r="K34" s="77">
        <v>3250</v>
      </c>
      <c r="L34" s="78"/>
      <c r="M34" s="79"/>
      <c r="N34" s="79">
        <f t="shared" si="0"/>
        <v>3250</v>
      </c>
      <c r="O34" s="68" t="s">
        <v>252</v>
      </c>
    </row>
    <row r="35" spans="1:15" s="80" customFormat="1" ht="34.5" customHeight="1">
      <c r="A35" s="88"/>
      <c r="B35" s="99"/>
      <c r="C35" s="71" t="s">
        <v>120</v>
      </c>
      <c r="D35" s="67" t="s">
        <v>105</v>
      </c>
      <c r="E35" s="90"/>
      <c r="F35" s="72"/>
      <c r="G35" s="73" t="s">
        <v>168</v>
      </c>
      <c r="H35" s="74"/>
      <c r="I35" s="75">
        <f>368974+59000</f>
        <v>427974</v>
      </c>
      <c r="J35" s="76"/>
      <c r="K35" s="77"/>
      <c r="L35" s="78"/>
      <c r="M35" s="79"/>
      <c r="N35" s="79">
        <f t="shared" si="0"/>
        <v>427974</v>
      </c>
      <c r="O35" s="68" t="s">
        <v>238</v>
      </c>
    </row>
    <row r="36" spans="1:15" s="80" customFormat="1" ht="40.5" customHeight="1">
      <c r="A36" s="88"/>
      <c r="B36" s="101"/>
      <c r="C36" s="71" t="s">
        <v>122</v>
      </c>
      <c r="D36" s="105" t="s">
        <v>115</v>
      </c>
      <c r="E36" s="90"/>
      <c r="F36" s="72"/>
      <c r="G36" s="73">
        <v>2021</v>
      </c>
      <c r="H36" s="74"/>
      <c r="I36" s="91"/>
      <c r="J36" s="76">
        <v>4000</v>
      </c>
      <c r="K36" s="77"/>
      <c r="L36" s="78"/>
      <c r="M36" s="79"/>
      <c r="N36" s="79">
        <f aca="true" t="shared" si="1" ref="N36:N67">SUM(H36:M36)</f>
        <v>4000</v>
      </c>
      <c r="O36" s="68" t="s">
        <v>238</v>
      </c>
    </row>
    <row r="37" spans="1:15" s="80" customFormat="1" ht="46.5" customHeight="1">
      <c r="A37" s="88"/>
      <c r="B37" s="101"/>
      <c r="C37" s="71" t="s">
        <v>123</v>
      </c>
      <c r="D37" s="67" t="s">
        <v>102</v>
      </c>
      <c r="E37" s="90"/>
      <c r="F37" s="72"/>
      <c r="G37" s="73"/>
      <c r="H37" s="74"/>
      <c r="I37" s="91"/>
      <c r="J37" s="76"/>
      <c r="K37" s="77"/>
      <c r="L37" s="78"/>
      <c r="M37" s="79"/>
      <c r="N37" s="79">
        <f t="shared" si="1"/>
        <v>0</v>
      </c>
      <c r="O37" s="68"/>
    </row>
    <row r="38" spans="1:15" s="80" customFormat="1" ht="162" customHeight="1">
      <c r="A38" s="69">
        <v>4</v>
      </c>
      <c r="B38" s="70" t="s">
        <v>154</v>
      </c>
      <c r="C38" s="106" t="s">
        <v>4</v>
      </c>
      <c r="D38" s="67" t="s">
        <v>155</v>
      </c>
      <c r="E38" s="90" t="s">
        <v>86</v>
      </c>
      <c r="F38" s="72" t="s">
        <v>93</v>
      </c>
      <c r="G38" s="73"/>
      <c r="H38" s="74"/>
      <c r="I38" s="91"/>
      <c r="J38" s="76"/>
      <c r="K38" s="77"/>
      <c r="L38" s="78"/>
      <c r="M38" s="79"/>
      <c r="N38" s="79">
        <f t="shared" si="1"/>
        <v>0</v>
      </c>
      <c r="O38" s="85" t="s">
        <v>257</v>
      </c>
    </row>
    <row r="39" spans="1:15" s="80" customFormat="1" ht="259.5" customHeight="1">
      <c r="A39" s="88"/>
      <c r="B39" s="97" t="s">
        <v>13</v>
      </c>
      <c r="C39" s="71" t="s">
        <v>1</v>
      </c>
      <c r="D39" s="67" t="s">
        <v>27</v>
      </c>
      <c r="E39" s="90" t="s">
        <v>232</v>
      </c>
      <c r="F39" s="72"/>
      <c r="G39" s="73" t="s">
        <v>168</v>
      </c>
      <c r="H39" s="74">
        <v>25000</v>
      </c>
      <c r="I39" s="91"/>
      <c r="J39" s="76"/>
      <c r="K39" s="77"/>
      <c r="L39" s="78"/>
      <c r="M39" s="79"/>
      <c r="N39" s="79">
        <f>SUM(H39:M39)</f>
        <v>25000</v>
      </c>
      <c r="O39" s="85" t="s">
        <v>265</v>
      </c>
    </row>
    <row r="40" spans="1:15" s="80" customFormat="1" ht="94.5" customHeight="1">
      <c r="A40" s="104"/>
      <c r="B40" s="89"/>
      <c r="C40" s="71" t="s">
        <v>2</v>
      </c>
      <c r="D40" s="67" t="s">
        <v>28</v>
      </c>
      <c r="E40" s="90" t="s">
        <v>232</v>
      </c>
      <c r="F40" s="72"/>
      <c r="G40" s="73" t="s">
        <v>168</v>
      </c>
      <c r="H40" s="74">
        <v>10000</v>
      </c>
      <c r="I40" s="91"/>
      <c r="J40" s="76"/>
      <c r="K40" s="77"/>
      <c r="L40" s="78"/>
      <c r="M40" s="79"/>
      <c r="N40" s="79">
        <f t="shared" si="1"/>
        <v>10000</v>
      </c>
      <c r="O40" s="107" t="s">
        <v>262</v>
      </c>
    </row>
    <row r="41" spans="1:15" s="80" customFormat="1" ht="75.75" customHeight="1">
      <c r="A41" s="88"/>
      <c r="B41" s="89"/>
      <c r="C41" s="71" t="s">
        <v>9</v>
      </c>
      <c r="D41" s="67" t="s">
        <v>156</v>
      </c>
      <c r="E41" s="90" t="s">
        <v>44</v>
      </c>
      <c r="F41" s="72"/>
      <c r="G41" s="73"/>
      <c r="H41" s="74"/>
      <c r="I41" s="91"/>
      <c r="J41" s="76"/>
      <c r="K41" s="77"/>
      <c r="L41" s="78"/>
      <c r="M41" s="79"/>
      <c r="N41" s="79">
        <f t="shared" si="1"/>
        <v>0</v>
      </c>
      <c r="O41" s="85" t="s">
        <v>256</v>
      </c>
    </row>
    <row r="42" spans="1:15" s="80" customFormat="1" ht="150" customHeight="1">
      <c r="A42" s="88"/>
      <c r="B42" s="89"/>
      <c r="C42" s="71" t="s">
        <v>10</v>
      </c>
      <c r="D42" s="67" t="s">
        <v>211</v>
      </c>
      <c r="E42" s="90" t="s">
        <v>44</v>
      </c>
      <c r="F42" s="72"/>
      <c r="G42" s="73"/>
      <c r="H42" s="74"/>
      <c r="I42" s="91"/>
      <c r="J42" s="76"/>
      <c r="K42" s="77"/>
      <c r="L42" s="78"/>
      <c r="M42" s="79"/>
      <c r="N42" s="79">
        <f t="shared" si="1"/>
        <v>0</v>
      </c>
      <c r="O42" s="85" t="s">
        <v>263</v>
      </c>
    </row>
    <row r="43" spans="1:15" s="80" customFormat="1" ht="183.75" customHeight="1">
      <c r="A43" s="88"/>
      <c r="B43" s="89"/>
      <c r="C43" s="71" t="s">
        <v>11</v>
      </c>
      <c r="D43" s="67" t="s">
        <v>116</v>
      </c>
      <c r="E43" s="90" t="s">
        <v>44</v>
      </c>
      <c r="F43" s="72"/>
      <c r="G43" s="73"/>
      <c r="H43" s="74"/>
      <c r="I43" s="91"/>
      <c r="J43" s="76"/>
      <c r="K43" s="77"/>
      <c r="L43" s="78"/>
      <c r="M43" s="79"/>
      <c r="N43" s="79">
        <f t="shared" si="1"/>
        <v>0</v>
      </c>
      <c r="O43" s="68" t="s">
        <v>264</v>
      </c>
    </row>
    <row r="44" spans="1:15" s="80" customFormat="1" ht="36.75" customHeight="1">
      <c r="A44" s="88"/>
      <c r="B44" s="89"/>
      <c r="C44" s="71" t="s">
        <v>12</v>
      </c>
      <c r="D44" s="67" t="s">
        <v>157</v>
      </c>
      <c r="E44" s="90" t="s">
        <v>212</v>
      </c>
      <c r="F44" s="72"/>
      <c r="G44" s="73"/>
      <c r="H44" s="74"/>
      <c r="I44" s="91"/>
      <c r="J44" s="76"/>
      <c r="K44" s="77"/>
      <c r="L44" s="78"/>
      <c r="M44" s="79"/>
      <c r="N44" s="79">
        <f t="shared" si="1"/>
        <v>0</v>
      </c>
      <c r="O44" s="68"/>
    </row>
    <row r="45" spans="1:15" s="80" customFormat="1" ht="46.5" customHeight="1">
      <c r="A45" s="88"/>
      <c r="B45" s="89"/>
      <c r="C45" s="71" t="s">
        <v>37</v>
      </c>
      <c r="D45" s="67" t="s">
        <v>144</v>
      </c>
      <c r="E45" s="90" t="s">
        <v>229</v>
      </c>
      <c r="F45" s="72"/>
      <c r="G45" s="73"/>
      <c r="H45" s="74"/>
      <c r="I45" s="91"/>
      <c r="J45" s="76"/>
      <c r="K45" s="77"/>
      <c r="L45" s="78"/>
      <c r="M45" s="79"/>
      <c r="N45" s="79">
        <f t="shared" si="1"/>
        <v>0</v>
      </c>
      <c r="O45" s="68"/>
    </row>
    <row r="46" spans="1:15" s="80" customFormat="1" ht="87" customHeight="1">
      <c r="A46" s="69">
        <v>5</v>
      </c>
      <c r="B46" s="70" t="s">
        <v>20</v>
      </c>
      <c r="C46" s="71" t="s">
        <v>4</v>
      </c>
      <c r="D46" s="67" t="s">
        <v>29</v>
      </c>
      <c r="E46" s="90" t="s">
        <v>87</v>
      </c>
      <c r="F46" s="90" t="s">
        <v>167</v>
      </c>
      <c r="G46" s="73"/>
      <c r="H46" s="74"/>
      <c r="I46" s="91"/>
      <c r="J46" s="76"/>
      <c r="K46" s="77"/>
      <c r="L46" s="78"/>
      <c r="M46" s="79"/>
      <c r="N46" s="79">
        <f t="shared" si="1"/>
        <v>0</v>
      </c>
      <c r="O46" s="68" t="s">
        <v>172</v>
      </c>
    </row>
    <row r="47" spans="1:15" s="80" customFormat="1" ht="51" customHeight="1">
      <c r="A47" s="88"/>
      <c r="B47" s="89"/>
      <c r="C47" s="71" t="s">
        <v>1</v>
      </c>
      <c r="D47" s="67" t="s">
        <v>30</v>
      </c>
      <c r="E47" s="90" t="s">
        <v>212</v>
      </c>
      <c r="F47" s="72"/>
      <c r="G47" s="73"/>
      <c r="H47" s="74"/>
      <c r="I47" s="91"/>
      <c r="J47" s="76"/>
      <c r="K47" s="77"/>
      <c r="L47" s="78"/>
      <c r="M47" s="79">
        <v>15000</v>
      </c>
      <c r="N47" s="79">
        <f t="shared" si="1"/>
        <v>15000</v>
      </c>
      <c r="O47" s="68"/>
    </row>
    <row r="48" spans="1:15" s="80" customFormat="1" ht="51" customHeight="1">
      <c r="A48" s="104"/>
      <c r="B48" s="89"/>
      <c r="C48" s="71" t="s">
        <v>2</v>
      </c>
      <c r="D48" s="67" t="s">
        <v>33</v>
      </c>
      <c r="E48" s="90" t="s">
        <v>65</v>
      </c>
      <c r="F48" s="72"/>
      <c r="G48" s="73"/>
      <c r="H48" s="74"/>
      <c r="I48" s="91"/>
      <c r="J48" s="76">
        <v>2000</v>
      </c>
      <c r="K48" s="77"/>
      <c r="L48" s="78"/>
      <c r="M48" s="79"/>
      <c r="N48" s="79">
        <f t="shared" si="1"/>
        <v>2000</v>
      </c>
      <c r="O48" s="68"/>
    </row>
    <row r="49" spans="1:15" s="80" customFormat="1" ht="51" customHeight="1">
      <c r="A49" s="88"/>
      <c r="B49" s="89"/>
      <c r="C49" s="71" t="s">
        <v>9</v>
      </c>
      <c r="D49" s="67" t="s">
        <v>31</v>
      </c>
      <c r="E49" s="90"/>
      <c r="F49" s="72"/>
      <c r="G49" s="73"/>
      <c r="H49" s="74"/>
      <c r="I49" s="91"/>
      <c r="J49" s="76"/>
      <c r="K49" s="77"/>
      <c r="L49" s="78"/>
      <c r="M49" s="79"/>
      <c r="N49" s="79">
        <f t="shared" si="1"/>
        <v>0</v>
      </c>
      <c r="O49" s="68"/>
    </row>
    <row r="50" spans="1:15" s="80" customFormat="1" ht="36" customHeight="1">
      <c r="A50" s="88"/>
      <c r="B50" s="89"/>
      <c r="C50" s="71" t="s">
        <v>10</v>
      </c>
      <c r="D50" s="67" t="s">
        <v>159</v>
      </c>
      <c r="E50" s="90"/>
      <c r="F50" s="72"/>
      <c r="G50" s="73"/>
      <c r="H50" s="74"/>
      <c r="I50" s="91"/>
      <c r="J50" s="76"/>
      <c r="K50" s="77"/>
      <c r="L50" s="78"/>
      <c r="M50" s="79"/>
      <c r="N50" s="79">
        <f t="shared" si="1"/>
        <v>0</v>
      </c>
      <c r="O50" s="68"/>
    </row>
    <row r="51" spans="1:15" s="80" customFormat="1" ht="43.5" customHeight="1">
      <c r="A51" s="88"/>
      <c r="B51" s="89"/>
      <c r="C51" s="71" t="s">
        <v>11</v>
      </c>
      <c r="D51" s="67" t="s">
        <v>158</v>
      </c>
      <c r="E51" s="90" t="s">
        <v>164</v>
      </c>
      <c r="F51" s="72"/>
      <c r="G51" s="73"/>
      <c r="H51" s="74"/>
      <c r="I51" s="91"/>
      <c r="J51" s="76">
        <v>1500</v>
      </c>
      <c r="K51" s="77">
        <v>304662</v>
      </c>
      <c r="L51" s="78"/>
      <c r="M51" s="79">
        <v>60000</v>
      </c>
      <c r="N51" s="79">
        <f t="shared" si="1"/>
        <v>366162</v>
      </c>
      <c r="O51" s="68" t="s">
        <v>207</v>
      </c>
    </row>
    <row r="52" spans="1:15" s="80" customFormat="1" ht="60" customHeight="1">
      <c r="A52" s="88"/>
      <c r="B52" s="94"/>
      <c r="C52" s="71" t="s">
        <v>12</v>
      </c>
      <c r="D52" s="67" t="s">
        <v>32</v>
      </c>
      <c r="E52" s="90" t="s">
        <v>213</v>
      </c>
      <c r="F52" s="72"/>
      <c r="G52" s="73"/>
      <c r="H52" s="74"/>
      <c r="I52" s="91"/>
      <c r="J52" s="76">
        <v>550</v>
      </c>
      <c r="K52" s="77"/>
      <c r="L52" s="78"/>
      <c r="M52" s="79"/>
      <c r="N52" s="79">
        <f t="shared" si="1"/>
        <v>550</v>
      </c>
      <c r="O52" s="68"/>
    </row>
    <row r="53" spans="1:15" s="80" customFormat="1" ht="409.5" customHeight="1">
      <c r="A53" s="88"/>
      <c r="B53" s="94"/>
      <c r="C53" s="71" t="s">
        <v>37</v>
      </c>
      <c r="D53" s="67" t="s">
        <v>145</v>
      </c>
      <c r="E53" s="90" t="s">
        <v>214</v>
      </c>
      <c r="F53" s="72"/>
      <c r="G53" s="73"/>
      <c r="H53" s="74"/>
      <c r="I53" s="91"/>
      <c r="J53" s="76">
        <v>3000</v>
      </c>
      <c r="K53" s="77"/>
      <c r="L53" s="78"/>
      <c r="M53" s="79"/>
      <c r="N53" s="79">
        <f t="shared" si="1"/>
        <v>3000</v>
      </c>
      <c r="O53" s="108" t="s">
        <v>266</v>
      </c>
    </row>
    <row r="54" spans="1:15" s="80" customFormat="1" ht="51" customHeight="1">
      <c r="A54" s="88"/>
      <c r="B54" s="89"/>
      <c r="C54" s="71" t="s">
        <v>120</v>
      </c>
      <c r="D54" s="67" t="s">
        <v>108</v>
      </c>
      <c r="E54" s="72" t="s">
        <v>233</v>
      </c>
      <c r="F54" s="72"/>
      <c r="G54" s="73"/>
      <c r="H54" s="74"/>
      <c r="I54" s="91"/>
      <c r="J54" s="76"/>
      <c r="K54" s="77"/>
      <c r="L54" s="78"/>
      <c r="M54" s="79"/>
      <c r="N54" s="79">
        <f t="shared" si="1"/>
        <v>0</v>
      </c>
      <c r="O54" s="68"/>
    </row>
    <row r="55" spans="1:15" s="80" customFormat="1" ht="61.5" customHeight="1">
      <c r="A55" s="88"/>
      <c r="B55" s="99"/>
      <c r="C55" s="71" t="s">
        <v>122</v>
      </c>
      <c r="D55" s="67" t="s">
        <v>146</v>
      </c>
      <c r="E55" s="72" t="s">
        <v>233</v>
      </c>
      <c r="F55" s="72"/>
      <c r="G55" s="73"/>
      <c r="H55" s="74"/>
      <c r="I55" s="75">
        <v>110000</v>
      </c>
      <c r="J55" s="76">
        <v>450</v>
      </c>
      <c r="K55" s="77">
        <v>3182</v>
      </c>
      <c r="L55" s="78"/>
      <c r="M55" s="79"/>
      <c r="N55" s="79">
        <f t="shared" si="1"/>
        <v>113632</v>
      </c>
      <c r="O55" s="68" t="s">
        <v>208</v>
      </c>
    </row>
    <row r="56" spans="1:15" s="80" customFormat="1" ht="43.5" customHeight="1">
      <c r="A56" s="88"/>
      <c r="B56" s="94"/>
      <c r="C56" s="71" t="s">
        <v>123</v>
      </c>
      <c r="D56" s="67" t="s">
        <v>118</v>
      </c>
      <c r="E56" s="72" t="s">
        <v>233</v>
      </c>
      <c r="F56" s="72"/>
      <c r="G56" s="73"/>
      <c r="H56" s="74"/>
      <c r="I56" s="91"/>
      <c r="J56" s="76"/>
      <c r="K56" s="77"/>
      <c r="L56" s="78"/>
      <c r="M56" s="79"/>
      <c r="N56" s="79">
        <f t="shared" si="1"/>
        <v>0</v>
      </c>
      <c r="O56" s="68"/>
    </row>
    <row r="57" spans="1:15" s="80" customFormat="1" ht="51" customHeight="1">
      <c r="A57" s="88"/>
      <c r="B57" s="94"/>
      <c r="C57" s="71" t="s">
        <v>124</v>
      </c>
      <c r="D57" s="67" t="s">
        <v>109</v>
      </c>
      <c r="E57" s="72" t="s">
        <v>233</v>
      </c>
      <c r="F57" s="72"/>
      <c r="G57" s="73" t="s">
        <v>168</v>
      </c>
      <c r="H57" s="74">
        <v>2000</v>
      </c>
      <c r="I57" s="91"/>
      <c r="J57" s="76">
        <v>800</v>
      </c>
      <c r="K57" s="77"/>
      <c r="L57" s="78"/>
      <c r="M57" s="79"/>
      <c r="N57" s="79">
        <f t="shared" si="1"/>
        <v>2800</v>
      </c>
      <c r="O57" s="68"/>
    </row>
    <row r="58" spans="1:15" s="80" customFormat="1" ht="66.75" customHeight="1">
      <c r="A58" s="88"/>
      <c r="B58" s="94"/>
      <c r="C58" s="71" t="s">
        <v>125</v>
      </c>
      <c r="D58" s="67" t="s">
        <v>117</v>
      </c>
      <c r="E58" s="72" t="s">
        <v>164</v>
      </c>
      <c r="F58" s="72"/>
      <c r="G58" s="73"/>
      <c r="H58" s="74"/>
      <c r="I58" s="91"/>
      <c r="J58" s="76">
        <v>500</v>
      </c>
      <c r="K58" s="77"/>
      <c r="L58" s="78"/>
      <c r="M58" s="79"/>
      <c r="N58" s="79">
        <f t="shared" si="1"/>
        <v>500</v>
      </c>
      <c r="O58" s="68"/>
    </row>
    <row r="59" spans="1:15" s="80" customFormat="1" ht="43.5" customHeight="1">
      <c r="A59" s="88"/>
      <c r="B59" s="94"/>
      <c r="C59" s="71" t="s">
        <v>127</v>
      </c>
      <c r="D59" s="67" t="s">
        <v>161</v>
      </c>
      <c r="E59" s="72" t="s">
        <v>215</v>
      </c>
      <c r="F59" s="72"/>
      <c r="G59" s="73"/>
      <c r="H59" s="74"/>
      <c r="I59" s="91"/>
      <c r="J59" s="76"/>
      <c r="K59" s="77"/>
      <c r="L59" s="78"/>
      <c r="M59" s="79"/>
      <c r="N59" s="79">
        <f t="shared" si="1"/>
        <v>0</v>
      </c>
      <c r="O59" s="68"/>
    </row>
    <row r="60" spans="1:15" s="80" customFormat="1" ht="70.5" customHeight="1">
      <c r="A60" s="88"/>
      <c r="B60" s="94"/>
      <c r="C60" s="71" t="s">
        <v>121</v>
      </c>
      <c r="D60" s="67" t="s">
        <v>217</v>
      </c>
      <c r="E60" s="72" t="s">
        <v>40</v>
      </c>
      <c r="F60" s="72"/>
      <c r="G60" s="73" t="s">
        <v>216</v>
      </c>
      <c r="H60" s="74"/>
      <c r="I60" s="91"/>
      <c r="J60" s="76">
        <v>1000</v>
      </c>
      <c r="K60" s="77"/>
      <c r="L60" s="78"/>
      <c r="M60" s="79"/>
      <c r="N60" s="79">
        <f t="shared" si="1"/>
        <v>1000</v>
      </c>
      <c r="O60" s="68"/>
    </row>
    <row r="61" spans="1:15" s="80" customFormat="1" ht="102">
      <c r="A61" s="69">
        <v>6</v>
      </c>
      <c r="B61" s="70" t="s">
        <v>21</v>
      </c>
      <c r="C61" s="71" t="s">
        <v>4</v>
      </c>
      <c r="D61" s="67" t="s">
        <v>133</v>
      </c>
      <c r="E61" s="72" t="s">
        <v>88</v>
      </c>
      <c r="F61" s="72" t="s">
        <v>95</v>
      </c>
      <c r="G61" s="73" t="s">
        <v>168</v>
      </c>
      <c r="H61" s="74"/>
      <c r="I61" s="75">
        <f>11346+22000</f>
        <v>33346</v>
      </c>
      <c r="J61" s="76">
        <v>500</v>
      </c>
      <c r="K61" s="77"/>
      <c r="L61" s="78"/>
      <c r="M61" s="79"/>
      <c r="N61" s="79">
        <f t="shared" si="1"/>
        <v>33846</v>
      </c>
      <c r="O61" s="86" t="s">
        <v>279</v>
      </c>
    </row>
    <row r="62" spans="1:15" ht="109.5" customHeight="1">
      <c r="A62" s="1"/>
      <c r="B62" s="4" t="s">
        <v>13</v>
      </c>
      <c r="C62" s="17" t="s">
        <v>1</v>
      </c>
      <c r="D62" s="67" t="s">
        <v>147</v>
      </c>
      <c r="E62" s="18" t="s">
        <v>218</v>
      </c>
      <c r="F62" s="18"/>
      <c r="G62" s="19" t="s">
        <v>169</v>
      </c>
      <c r="H62" s="20"/>
      <c r="I62" s="21"/>
      <c r="J62" s="22"/>
      <c r="K62" s="48"/>
      <c r="L62" s="49"/>
      <c r="M62" s="23"/>
      <c r="N62" s="23">
        <f t="shared" si="1"/>
        <v>0</v>
      </c>
      <c r="O62" s="68" t="s">
        <v>253</v>
      </c>
    </row>
    <row r="63" spans="1:15" ht="117.75" customHeight="1">
      <c r="A63" s="1"/>
      <c r="B63" s="57"/>
      <c r="C63" s="17" t="s">
        <v>2</v>
      </c>
      <c r="D63" s="67" t="s">
        <v>34</v>
      </c>
      <c r="E63" s="18" t="s">
        <v>233</v>
      </c>
      <c r="F63" s="18"/>
      <c r="G63" s="19" t="s">
        <v>169</v>
      </c>
      <c r="H63" s="20"/>
      <c r="I63" s="21"/>
      <c r="J63" s="22">
        <v>1700</v>
      </c>
      <c r="K63" s="48"/>
      <c r="L63" s="49"/>
      <c r="M63" s="23"/>
      <c r="N63" s="23">
        <f t="shared" si="1"/>
        <v>1700</v>
      </c>
      <c r="O63" s="85" t="s">
        <v>254</v>
      </c>
    </row>
    <row r="64" spans="1:15" ht="51.75" customHeight="1">
      <c r="A64" s="1"/>
      <c r="B64" s="5"/>
      <c r="C64" s="17" t="s">
        <v>9</v>
      </c>
      <c r="D64" s="2" t="s">
        <v>148</v>
      </c>
      <c r="E64" s="18" t="s">
        <v>233</v>
      </c>
      <c r="F64" s="18"/>
      <c r="G64" s="19"/>
      <c r="H64" s="20"/>
      <c r="I64" s="21"/>
      <c r="J64" s="22"/>
      <c r="K64" s="48"/>
      <c r="L64" s="49"/>
      <c r="M64" s="23"/>
      <c r="N64" s="23">
        <f t="shared" si="1"/>
        <v>0</v>
      </c>
      <c r="O64" s="55"/>
    </row>
    <row r="65" spans="1:15" ht="66.75" customHeight="1">
      <c r="A65" s="1"/>
      <c r="B65" s="5"/>
      <c r="C65" s="17" t="s">
        <v>10</v>
      </c>
      <c r="D65" s="2" t="s">
        <v>149</v>
      </c>
      <c r="E65" s="18" t="s">
        <v>227</v>
      </c>
      <c r="F65" s="18"/>
      <c r="G65" s="19"/>
      <c r="H65" s="20">
        <v>553000</v>
      </c>
      <c r="I65" s="21"/>
      <c r="J65" s="22"/>
      <c r="K65" s="48"/>
      <c r="L65" s="49"/>
      <c r="M65" s="23"/>
      <c r="N65" s="23">
        <f t="shared" si="1"/>
        <v>553000</v>
      </c>
      <c r="O65" s="81" t="s">
        <v>251</v>
      </c>
    </row>
    <row r="66" spans="1:15" ht="43.5" customHeight="1">
      <c r="A66" s="1"/>
      <c r="B66" s="5"/>
      <c r="C66" s="17" t="s">
        <v>11</v>
      </c>
      <c r="D66" s="2" t="s">
        <v>35</v>
      </c>
      <c r="E66" s="18" t="s">
        <v>233</v>
      </c>
      <c r="F66" s="18"/>
      <c r="G66" s="19"/>
      <c r="H66" s="20"/>
      <c r="I66" s="21"/>
      <c r="J66" s="22"/>
      <c r="K66" s="48"/>
      <c r="L66" s="49"/>
      <c r="M66" s="23"/>
      <c r="N66" s="23">
        <f t="shared" si="1"/>
        <v>0</v>
      </c>
      <c r="O66" s="55"/>
    </row>
    <row r="67" spans="1:15" ht="43.5" customHeight="1">
      <c r="A67" s="1"/>
      <c r="B67" s="5"/>
      <c r="C67" s="17" t="s">
        <v>12</v>
      </c>
      <c r="D67" s="2" t="s">
        <v>111</v>
      </c>
      <c r="E67" s="18" t="s">
        <v>219</v>
      </c>
      <c r="F67" s="18"/>
      <c r="G67" s="19"/>
      <c r="H67" s="20"/>
      <c r="I67" s="21"/>
      <c r="J67" s="22"/>
      <c r="K67" s="48"/>
      <c r="L67" s="49"/>
      <c r="M67" s="23">
        <v>2500</v>
      </c>
      <c r="N67" s="23">
        <f t="shared" si="1"/>
        <v>2500</v>
      </c>
      <c r="O67" s="55"/>
    </row>
    <row r="68" spans="1:15" s="80" customFormat="1" ht="62.25" customHeight="1">
      <c r="A68" s="69">
        <v>7</v>
      </c>
      <c r="B68" s="70" t="s">
        <v>22</v>
      </c>
      <c r="C68" s="71" t="s">
        <v>4</v>
      </c>
      <c r="D68" s="67" t="s">
        <v>128</v>
      </c>
      <c r="E68" s="72" t="s">
        <v>89</v>
      </c>
      <c r="F68" s="72" t="s">
        <v>98</v>
      </c>
      <c r="G68" s="73"/>
      <c r="H68" s="74"/>
      <c r="I68" s="75">
        <v>54000</v>
      </c>
      <c r="J68" s="76"/>
      <c r="K68" s="77"/>
      <c r="L68" s="78"/>
      <c r="M68" s="79">
        <v>14304</v>
      </c>
      <c r="N68" s="79">
        <f>SUM(H68:M68)</f>
        <v>68304</v>
      </c>
      <c r="O68" s="68" t="s">
        <v>236</v>
      </c>
    </row>
    <row r="69" spans="1:15" ht="43.5" customHeight="1">
      <c r="A69" s="1"/>
      <c r="B69" s="4" t="s">
        <v>13</v>
      </c>
      <c r="C69" s="17" t="s">
        <v>1</v>
      </c>
      <c r="D69" s="2" t="s">
        <v>129</v>
      </c>
      <c r="E69" s="18" t="s">
        <v>233</v>
      </c>
      <c r="F69" s="18"/>
      <c r="G69" s="19"/>
      <c r="H69" s="20"/>
      <c r="I69" s="21"/>
      <c r="J69" s="22"/>
      <c r="K69" s="48"/>
      <c r="L69" s="49"/>
      <c r="M69" s="23"/>
      <c r="N69" s="23">
        <f aca="true" t="shared" si="2" ref="N69:N78">SUM(H69:M69)</f>
        <v>0</v>
      </c>
      <c r="O69" s="55"/>
    </row>
    <row r="70" spans="1:15" ht="63" customHeight="1">
      <c r="A70" s="1"/>
      <c r="B70" s="56"/>
      <c r="C70" s="17" t="s">
        <v>2</v>
      </c>
      <c r="D70" s="2" t="s">
        <v>220</v>
      </c>
      <c r="E70" s="18" t="s">
        <v>234</v>
      </c>
      <c r="F70" s="18"/>
      <c r="G70" s="19"/>
      <c r="H70" s="20"/>
      <c r="I70" s="21"/>
      <c r="J70" s="22"/>
      <c r="K70" s="48"/>
      <c r="L70" s="49"/>
      <c r="M70" s="23">
        <v>80000</v>
      </c>
      <c r="N70" s="23">
        <f t="shared" si="2"/>
        <v>80000</v>
      </c>
      <c r="O70" s="55"/>
    </row>
    <row r="71" spans="1:15" ht="49.5" customHeight="1">
      <c r="A71" s="1"/>
      <c r="B71" s="56"/>
      <c r="C71" s="17" t="s">
        <v>9</v>
      </c>
      <c r="D71" s="2" t="s">
        <v>36</v>
      </c>
      <c r="E71" s="18" t="s">
        <v>221</v>
      </c>
      <c r="F71" s="18"/>
      <c r="G71" s="19"/>
      <c r="H71" s="20"/>
      <c r="I71" s="21"/>
      <c r="J71" s="22"/>
      <c r="K71" s="48"/>
      <c r="L71" s="49"/>
      <c r="M71" s="23">
        <v>20000</v>
      </c>
      <c r="N71" s="23">
        <f t="shared" si="2"/>
        <v>20000</v>
      </c>
      <c r="O71" s="55"/>
    </row>
    <row r="72" spans="1:15" ht="43.5" customHeight="1">
      <c r="A72" s="1"/>
      <c r="B72" s="5"/>
      <c r="C72" s="17" t="s">
        <v>10</v>
      </c>
      <c r="D72" s="2" t="s">
        <v>107</v>
      </c>
      <c r="E72" s="18" t="s">
        <v>234</v>
      </c>
      <c r="F72" s="18"/>
      <c r="G72" s="19"/>
      <c r="H72" s="20"/>
      <c r="I72" s="21"/>
      <c r="J72" s="22"/>
      <c r="K72" s="48"/>
      <c r="L72" s="49"/>
      <c r="M72" s="23">
        <v>792408</v>
      </c>
      <c r="N72" s="23">
        <f t="shared" si="2"/>
        <v>792408</v>
      </c>
      <c r="O72" s="55" t="s">
        <v>235</v>
      </c>
    </row>
    <row r="73" spans="1:15" ht="45" customHeight="1">
      <c r="A73" s="12">
        <v>8</v>
      </c>
      <c r="B73" s="3" t="s">
        <v>81</v>
      </c>
      <c r="C73" s="17" t="s">
        <v>4</v>
      </c>
      <c r="D73" s="2" t="s">
        <v>104</v>
      </c>
      <c r="E73" s="18" t="s">
        <v>58</v>
      </c>
      <c r="F73" s="18" t="s">
        <v>99</v>
      </c>
      <c r="G73" s="19"/>
      <c r="H73" s="20"/>
      <c r="I73" s="21"/>
      <c r="J73" s="22"/>
      <c r="K73" s="48"/>
      <c r="L73" s="49"/>
      <c r="M73" s="23"/>
      <c r="N73" s="23">
        <f t="shared" si="2"/>
        <v>0</v>
      </c>
      <c r="O73" s="55"/>
    </row>
    <row r="74" spans="1:15" ht="45" customHeight="1">
      <c r="A74" s="1"/>
      <c r="B74" s="4" t="s">
        <v>13</v>
      </c>
      <c r="C74" s="17" t="s">
        <v>1</v>
      </c>
      <c r="D74" s="2" t="s">
        <v>150</v>
      </c>
      <c r="E74" s="18"/>
      <c r="F74" s="18"/>
      <c r="G74" s="19"/>
      <c r="H74" s="20"/>
      <c r="I74" s="21"/>
      <c r="J74" s="22"/>
      <c r="K74" s="48"/>
      <c r="L74" s="49"/>
      <c r="M74" s="23"/>
      <c r="N74" s="23">
        <f t="shared" si="2"/>
        <v>0</v>
      </c>
      <c r="O74" s="55"/>
    </row>
    <row r="75" spans="1:15" ht="54" customHeight="1">
      <c r="A75" s="1"/>
      <c r="B75" s="56"/>
      <c r="C75" s="17" t="s">
        <v>2</v>
      </c>
      <c r="D75" s="2" t="s">
        <v>130</v>
      </c>
      <c r="E75" s="18"/>
      <c r="F75" s="18"/>
      <c r="G75" s="19"/>
      <c r="H75" s="20"/>
      <c r="I75" s="21"/>
      <c r="J75" s="22"/>
      <c r="K75" s="48"/>
      <c r="L75" s="49"/>
      <c r="M75" s="23"/>
      <c r="N75" s="23">
        <f t="shared" si="2"/>
        <v>0</v>
      </c>
      <c r="O75" s="55"/>
    </row>
    <row r="76" spans="1:15" ht="30.75" customHeight="1">
      <c r="A76" s="1"/>
      <c r="B76" s="56"/>
      <c r="C76" s="17" t="s">
        <v>9</v>
      </c>
      <c r="D76" s="2" t="s">
        <v>162</v>
      </c>
      <c r="E76" s="18"/>
      <c r="F76" s="18"/>
      <c r="G76" s="19"/>
      <c r="H76" s="20"/>
      <c r="I76" s="66">
        <v>90000</v>
      </c>
      <c r="J76" s="22"/>
      <c r="K76" s="48">
        <v>69163</v>
      </c>
      <c r="L76" s="49"/>
      <c r="M76" s="23"/>
      <c r="N76" s="23">
        <f t="shared" si="2"/>
        <v>159163</v>
      </c>
      <c r="O76" s="55" t="s">
        <v>248</v>
      </c>
    </row>
    <row r="77" spans="1:15" ht="43.5" customHeight="1">
      <c r="A77" s="1"/>
      <c r="B77" s="5"/>
      <c r="C77" s="17" t="s">
        <v>10</v>
      </c>
      <c r="D77" s="2" t="s">
        <v>163</v>
      </c>
      <c r="E77" s="18"/>
      <c r="F77" s="18"/>
      <c r="G77" s="19" t="s">
        <v>170</v>
      </c>
      <c r="H77" s="20">
        <v>15000</v>
      </c>
      <c r="I77" s="21"/>
      <c r="J77" s="22"/>
      <c r="K77" s="48"/>
      <c r="L77" s="49"/>
      <c r="M77" s="23">
        <v>10000</v>
      </c>
      <c r="N77" s="23">
        <f t="shared" si="2"/>
        <v>25000</v>
      </c>
      <c r="O77" s="55" t="s">
        <v>249</v>
      </c>
    </row>
    <row r="78" spans="1:15" ht="36" customHeight="1">
      <c r="A78" s="1"/>
      <c r="B78" s="5"/>
      <c r="C78" s="17" t="s">
        <v>11</v>
      </c>
      <c r="D78" s="2" t="s">
        <v>119</v>
      </c>
      <c r="E78" s="18"/>
      <c r="F78" s="18"/>
      <c r="G78" s="19" t="s">
        <v>168</v>
      </c>
      <c r="H78" s="20">
        <v>41600</v>
      </c>
      <c r="I78" s="66">
        <v>200000</v>
      </c>
      <c r="J78" s="22"/>
      <c r="K78" s="48">
        <v>69163</v>
      </c>
      <c r="L78" s="49"/>
      <c r="M78" s="23"/>
      <c r="N78" s="23">
        <f t="shared" si="2"/>
        <v>310763</v>
      </c>
      <c r="O78" s="55" t="s">
        <v>247</v>
      </c>
    </row>
    <row r="79" spans="1:15" ht="28.5" customHeight="1">
      <c r="A79" s="15"/>
      <c r="B79" s="16"/>
      <c r="C79" s="15"/>
      <c r="D79" s="25" t="s">
        <v>134</v>
      </c>
      <c r="E79" s="15"/>
      <c r="F79" s="26"/>
      <c r="G79" s="26"/>
      <c r="H79" s="50">
        <f aca="true" t="shared" si="3" ref="H79:N79">SUM(H4:H78)</f>
        <v>705600</v>
      </c>
      <c r="I79" s="50">
        <f t="shared" si="3"/>
        <v>2387849</v>
      </c>
      <c r="J79" s="50">
        <f t="shared" si="3"/>
        <v>19500</v>
      </c>
      <c r="K79" s="50">
        <f t="shared" si="3"/>
        <v>550636</v>
      </c>
      <c r="L79" s="50">
        <f t="shared" si="3"/>
        <v>2090</v>
      </c>
      <c r="M79" s="50">
        <f t="shared" si="3"/>
        <v>1009062</v>
      </c>
      <c r="N79" s="53">
        <f t="shared" si="3"/>
        <v>4674737</v>
      </c>
      <c r="O79" s="55"/>
    </row>
    <row r="80" spans="1:15" ht="40.5" customHeight="1">
      <c r="A80" s="113" t="s">
        <v>246</v>
      </c>
      <c r="B80" s="114"/>
      <c r="C80" s="114"/>
      <c r="D80" s="114"/>
      <c r="E80" s="114"/>
      <c r="F80" s="114"/>
      <c r="G80" s="114"/>
      <c r="H80" s="114"/>
      <c r="I80" s="114"/>
      <c r="J80" s="114"/>
      <c r="K80" s="114"/>
      <c r="L80" s="114"/>
      <c r="M80" s="114"/>
      <c r="N80" s="114"/>
      <c r="O80" s="115"/>
    </row>
    <row r="81" spans="2:14" ht="15" customHeight="1">
      <c r="B81" s="7"/>
      <c r="C81" s="7"/>
      <c r="D81" s="7"/>
      <c r="E81" s="7"/>
      <c r="F81" s="7"/>
      <c r="G81" s="7"/>
      <c r="H81" s="7"/>
      <c r="I81" s="7"/>
      <c r="J81" s="7"/>
      <c r="K81" s="7"/>
      <c r="L81" s="7"/>
      <c r="M81" s="7"/>
      <c r="N81" s="7"/>
    </row>
  </sheetData>
  <sheetProtection/>
  <mergeCells count="3">
    <mergeCell ref="A1:O1"/>
    <mergeCell ref="A2:O2"/>
    <mergeCell ref="A80:O80"/>
  </mergeCells>
  <printOptions/>
  <pageMargins left="0.25" right="0.25" top="0.25" bottom="0.25" header="0.3" footer="0.3"/>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B4:E27"/>
  <sheetViews>
    <sheetView zoomScalePageLayoutView="0" workbookViewId="0" topLeftCell="A1">
      <selection activeCell="B4" sqref="B4:E27"/>
    </sheetView>
  </sheetViews>
  <sheetFormatPr defaultColWidth="8.625" defaultRowHeight="15.75"/>
  <cols>
    <col min="1" max="1" width="4.00390625" style="39" customWidth="1"/>
    <col min="2" max="2" width="16.375" style="39" bestFit="1" customWidth="1"/>
    <col min="3" max="3" width="49.50390625" style="43" customWidth="1"/>
    <col min="4" max="4" width="35.50390625" style="44" customWidth="1"/>
    <col min="5" max="5" width="42.875" style="44" customWidth="1"/>
    <col min="6" max="16384" width="8.625" style="39" customWidth="1"/>
  </cols>
  <sheetData>
    <row r="4" spans="2:5" ht="12.75">
      <c r="B4" s="116" t="s">
        <v>50</v>
      </c>
      <c r="C4" s="116"/>
      <c r="D4" s="116"/>
      <c r="E4" s="116"/>
    </row>
    <row r="5" spans="2:5" ht="12.75">
      <c r="B5" s="40" t="s">
        <v>14</v>
      </c>
      <c r="C5" s="41" t="s">
        <v>15</v>
      </c>
      <c r="D5" s="42" t="s">
        <v>53</v>
      </c>
      <c r="E5" s="42" t="s">
        <v>176</v>
      </c>
    </row>
    <row r="6" spans="2:5" ht="38.25">
      <c r="B6" s="27" t="s">
        <v>160</v>
      </c>
      <c r="C6" s="28" t="s">
        <v>191</v>
      </c>
      <c r="D6" s="29" t="s">
        <v>192</v>
      </c>
      <c r="E6" s="47" t="s">
        <v>201</v>
      </c>
    </row>
    <row r="7" spans="2:5" ht="51">
      <c r="B7" s="31" t="s">
        <v>96</v>
      </c>
      <c r="C7" s="32" t="s">
        <v>97</v>
      </c>
      <c r="D7" s="33" t="s">
        <v>198</v>
      </c>
      <c r="E7" s="30" t="s">
        <v>197</v>
      </c>
    </row>
    <row r="8" spans="2:5" ht="25.5">
      <c r="B8" s="34" t="s">
        <v>52</v>
      </c>
      <c r="C8" s="32" t="s">
        <v>83</v>
      </c>
      <c r="D8" s="33" t="s">
        <v>196</v>
      </c>
      <c r="E8" s="30" t="s">
        <v>195</v>
      </c>
    </row>
    <row r="9" spans="2:5" ht="12.75">
      <c r="B9" s="35" t="s">
        <v>73</v>
      </c>
      <c r="C9" s="32" t="s">
        <v>46</v>
      </c>
      <c r="D9" s="33" t="s">
        <v>200</v>
      </c>
      <c r="E9" s="45" t="s">
        <v>199</v>
      </c>
    </row>
    <row r="10" spans="2:5" ht="12.75">
      <c r="B10" s="34" t="s">
        <v>77</v>
      </c>
      <c r="C10" s="32" t="s">
        <v>78</v>
      </c>
      <c r="D10" s="33" t="s">
        <v>180</v>
      </c>
      <c r="E10" s="30" t="s">
        <v>181</v>
      </c>
    </row>
    <row r="11" spans="2:5" ht="33" customHeight="1">
      <c r="B11" s="35" t="s">
        <v>44</v>
      </c>
      <c r="C11" s="32" t="s">
        <v>56</v>
      </c>
      <c r="D11" s="33" t="s">
        <v>184</v>
      </c>
      <c r="E11" s="30" t="s">
        <v>188</v>
      </c>
    </row>
    <row r="12" spans="2:5" ht="12.75">
      <c r="B12" s="35" t="s">
        <v>49</v>
      </c>
      <c r="C12" s="32" t="s">
        <v>69</v>
      </c>
      <c r="D12" s="33"/>
      <c r="E12" s="33"/>
    </row>
    <row r="13" spans="2:5" ht="12.75">
      <c r="B13" s="35" t="s">
        <v>59</v>
      </c>
      <c r="C13" s="36" t="s">
        <v>60</v>
      </c>
      <c r="D13" s="33" t="s">
        <v>61</v>
      </c>
      <c r="E13" s="30" t="s">
        <v>178</v>
      </c>
    </row>
    <row r="14" spans="2:5" ht="12.75">
      <c r="B14" s="35" t="s">
        <v>100</v>
      </c>
      <c r="C14" s="36" t="s">
        <v>70</v>
      </c>
      <c r="D14" s="33"/>
      <c r="E14" s="37"/>
    </row>
    <row r="15" spans="2:5" ht="12.75">
      <c r="B15" s="35" t="s">
        <v>41</v>
      </c>
      <c r="C15" s="32" t="s">
        <v>54</v>
      </c>
      <c r="D15" s="33" t="s">
        <v>55</v>
      </c>
      <c r="E15" s="38" t="s">
        <v>194</v>
      </c>
    </row>
    <row r="16" spans="2:5" ht="12.75">
      <c r="B16" s="34" t="s">
        <v>79</v>
      </c>
      <c r="C16" s="32" t="s">
        <v>80</v>
      </c>
      <c r="D16" s="33" t="s">
        <v>190</v>
      </c>
      <c r="E16" s="46" t="s">
        <v>202</v>
      </c>
    </row>
    <row r="17" spans="2:5" ht="12.75">
      <c r="B17" s="31" t="s">
        <v>40</v>
      </c>
      <c r="C17" s="36" t="s">
        <v>94</v>
      </c>
      <c r="D17" s="33" t="s">
        <v>68</v>
      </c>
      <c r="E17" s="30" t="s">
        <v>222</v>
      </c>
    </row>
    <row r="18" spans="2:5" ht="38.25">
      <c r="B18" s="35" t="s">
        <v>47</v>
      </c>
      <c r="C18" s="32" t="s">
        <v>71</v>
      </c>
      <c r="D18" s="33" t="s">
        <v>72</v>
      </c>
      <c r="E18" s="30" t="s">
        <v>189</v>
      </c>
    </row>
    <row r="19" spans="2:5" ht="25.5">
      <c r="B19" s="35" t="s">
        <v>42</v>
      </c>
      <c r="C19" s="36" t="s">
        <v>223</v>
      </c>
      <c r="D19" s="33" t="s">
        <v>224</v>
      </c>
      <c r="E19" s="30" t="s">
        <v>225</v>
      </c>
    </row>
    <row r="20" spans="2:5" ht="12.75">
      <c r="B20" s="35" t="s">
        <v>48</v>
      </c>
      <c r="C20" s="32" t="s">
        <v>75</v>
      </c>
      <c r="D20" s="33"/>
      <c r="E20" s="33"/>
    </row>
    <row r="21" spans="2:5" ht="12.75">
      <c r="B21" s="34" t="s">
        <v>65</v>
      </c>
      <c r="C21" s="32" t="s">
        <v>66</v>
      </c>
      <c r="D21" s="33" t="s">
        <v>67</v>
      </c>
      <c r="E21" s="30" t="s">
        <v>177</v>
      </c>
    </row>
    <row r="22" spans="2:5" ht="12.75">
      <c r="B22" s="35" t="s">
        <v>45</v>
      </c>
      <c r="C22" s="32" t="s">
        <v>76</v>
      </c>
      <c r="D22" s="33"/>
      <c r="E22" s="33"/>
    </row>
    <row r="23" spans="2:5" ht="12.75">
      <c r="B23" s="35" t="s">
        <v>43</v>
      </c>
      <c r="C23" s="32" t="s">
        <v>74</v>
      </c>
      <c r="D23" s="33"/>
      <c r="E23" s="33"/>
    </row>
    <row r="24" spans="2:5" ht="12.75">
      <c r="B24" s="34" t="s">
        <v>62</v>
      </c>
      <c r="C24" s="32" t="s">
        <v>63</v>
      </c>
      <c r="D24" s="33" t="s">
        <v>64</v>
      </c>
      <c r="E24" s="30" t="s">
        <v>179</v>
      </c>
    </row>
    <row r="25" spans="2:5" ht="12.75">
      <c r="B25" s="34" t="s">
        <v>164</v>
      </c>
      <c r="C25" s="32" t="s">
        <v>165</v>
      </c>
      <c r="D25" s="33" t="s">
        <v>182</v>
      </c>
      <c r="E25" s="30" t="s">
        <v>183</v>
      </c>
    </row>
    <row r="26" spans="2:5" ht="76.5">
      <c r="B26" s="35" t="s">
        <v>51</v>
      </c>
      <c r="C26" s="32" t="s">
        <v>57</v>
      </c>
      <c r="D26" s="33" t="s">
        <v>186</v>
      </c>
      <c r="E26" s="30" t="s">
        <v>187</v>
      </c>
    </row>
    <row r="27" spans="2:5" ht="25.5">
      <c r="B27" s="34" t="s">
        <v>58</v>
      </c>
      <c r="C27" s="32" t="s">
        <v>193</v>
      </c>
      <c r="D27" s="33" t="s">
        <v>226</v>
      </c>
      <c r="E27" s="33" t="s">
        <v>185</v>
      </c>
    </row>
  </sheetData>
  <sheetProtection/>
  <mergeCells count="1">
    <mergeCell ref="B4:E4"/>
  </mergeCells>
  <hyperlinks>
    <hyperlink ref="E21" r:id="rId1" display="joneshards@missouri.edu"/>
    <hyperlink ref="E11" r:id="rId2" display="dkuck@compasshn.org; sovertonAcompasshn.org"/>
    <hyperlink ref="E17" r:id="rId3" display="peggy.bowles@lpha.mo.gov"/>
    <hyperlink ref="E26" r:id="rId4" display="thoward@clintoncardinals.org"/>
    <hyperlink ref="E13" r:id="rId5" display="mark@clintonmo.com "/>
    <hyperlink ref="E24" r:id="rId6" display="ejenkins@compasshn.org"/>
    <hyperlink ref="E19" r:id="rId7" display="c.nepple@clintonmopd.com"/>
    <hyperlink ref="E10" r:id="rId8" display="twoirhaye@sfccmo.edu"/>
    <hyperlink ref="E25" r:id="rId9" display="director@clintonsamaritancenter.com"/>
    <hyperlink ref="E7" r:id="rId10" display="mark@clintonmo.com "/>
    <hyperlink ref="E18" r:id="rId11" display="sgarman@kaysinger.com"/>
    <hyperlink ref="E15" r:id="rId12" display="cthompson@gvmh.org"/>
    <hyperlink ref="E8" r:id="rId13" display="cmaggi@cityofclintonmo.com "/>
    <hyperlink ref="E9" r:id="rId14" display="mailto:office@clintonumc.net"/>
  </hyperlinks>
  <printOptions/>
  <pageMargins left="0.7" right="0.7" top="0.75" bottom="0.75" header="0.3" footer="0.3"/>
  <pageSetup horizontalDpi="600" verticalDpi="600" orientation="landscape" scale="85" r:id="rId1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Carollo</dc:creator>
  <cp:keywords/>
  <dc:description/>
  <cp:lastModifiedBy>Jake Krafve</cp:lastModifiedBy>
  <cp:lastPrinted>2020-03-04T15:12:02Z</cp:lastPrinted>
  <dcterms:created xsi:type="dcterms:W3CDTF">2012-02-23T05:38:30Z</dcterms:created>
  <dcterms:modified xsi:type="dcterms:W3CDTF">2022-08-17T18:16:05Z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